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Lpb\saison 2022-2023\Critérium 10m\"/>
    </mc:Choice>
  </mc:AlternateContent>
  <xr:revisionPtr revIDLastSave="0" documentId="8_{AF56C726-472E-4DC6-A362-F19D0643CD26}" xr6:coauthVersionLast="47" xr6:coauthVersionMax="47" xr10:uidLastSave="{00000000-0000-0000-0000-000000000000}"/>
  <bookViews>
    <workbookView xWindow="-28920" yWindow="-2730" windowWidth="29040" windowHeight="15990" xr2:uid="{00000000-000D-0000-FFFF-FFFF00000000}"/>
  </bookViews>
  <sheets>
    <sheet name="Individuel" sheetId="1" r:id="rId1"/>
    <sheet name="Equipe" sheetId="2" r:id="rId2"/>
    <sheet name="Paricipation" sheetId="3" r:id="rId3"/>
  </sheets>
  <definedNames>
    <definedName name="_xlnm._FilterDatabase" localSheetId="0" hidden="1">Individuel!$A$5:$AE$5</definedName>
    <definedName name="Excel_BuiltIn__FilterDatabase_1">Individuel!$A$79:$E$154</definedName>
    <definedName name="Excel_BuiltIn__FilterDatabase_1_1">Individuel!$A$4:$J$4</definedName>
    <definedName name="Saison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FlFsplKzAhetv3DHOz7KQ+VghjA=="/>
    </ext>
  </extLst>
</workbook>
</file>

<file path=xl/calcChain.xml><?xml version="1.0" encoding="utf-8"?>
<calcChain xmlns="http://schemas.openxmlformats.org/spreadsheetml/2006/main">
  <c r="J27" i="1" l="1"/>
  <c r="J46" i="1"/>
  <c r="E13" i="3"/>
  <c r="D13" i="3"/>
  <c r="C13" i="3"/>
  <c r="B13" i="3"/>
  <c r="F13" i="3" s="1"/>
  <c r="D20" i="2"/>
  <c r="F12" i="2"/>
  <c r="D12" i="2"/>
  <c r="I158" i="1"/>
  <c r="H158" i="1"/>
  <c r="G158" i="1"/>
  <c r="F158" i="1"/>
  <c r="E158" i="1"/>
  <c r="D158" i="1"/>
  <c r="I156" i="1"/>
  <c r="I161" i="1" s="1"/>
  <c r="H156" i="1"/>
  <c r="H161" i="1" s="1"/>
  <c r="G156" i="1"/>
  <c r="G161" i="1" s="1"/>
  <c r="F156" i="1"/>
  <c r="F161" i="1" s="1"/>
  <c r="E156" i="1"/>
  <c r="E161" i="1" s="1"/>
  <c r="D156" i="1"/>
  <c r="J156" i="1" s="1"/>
  <c r="I155" i="1"/>
  <c r="I160" i="1" s="1"/>
  <c r="H155" i="1"/>
  <c r="H160" i="1" s="1"/>
  <c r="G155" i="1"/>
  <c r="G160" i="1" s="1"/>
  <c r="F155" i="1"/>
  <c r="F160" i="1" s="1"/>
  <c r="E155" i="1"/>
  <c r="E160" i="1" s="1"/>
  <c r="D155" i="1"/>
  <c r="D160" i="1" s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I146" i="1"/>
  <c r="H146" i="1"/>
  <c r="G146" i="1"/>
  <c r="F146" i="1"/>
  <c r="E146" i="1"/>
  <c r="D146" i="1"/>
  <c r="I145" i="1"/>
  <c r="H145" i="1"/>
  <c r="G145" i="1"/>
  <c r="F145" i="1"/>
  <c r="E145" i="1"/>
  <c r="D145" i="1"/>
  <c r="I144" i="1"/>
  <c r="H144" i="1"/>
  <c r="G144" i="1"/>
  <c r="F144" i="1"/>
  <c r="E144" i="1"/>
  <c r="D144" i="1"/>
  <c r="I143" i="1"/>
  <c r="H143" i="1"/>
  <c r="G143" i="1"/>
  <c r="F143" i="1"/>
  <c r="E143" i="1"/>
  <c r="D143" i="1"/>
  <c r="I142" i="1"/>
  <c r="H142" i="1"/>
  <c r="G142" i="1"/>
  <c r="F142" i="1"/>
  <c r="E142" i="1"/>
  <c r="D142" i="1"/>
  <c r="I141" i="1"/>
  <c r="H141" i="1"/>
  <c r="G141" i="1"/>
  <c r="F141" i="1"/>
  <c r="E141" i="1"/>
  <c r="D141" i="1"/>
  <c r="I140" i="1"/>
  <c r="I151" i="1" s="1"/>
  <c r="H140" i="1"/>
  <c r="G140" i="1"/>
  <c r="F140" i="1"/>
  <c r="F151" i="1" s="1"/>
  <c r="E140" i="1"/>
  <c r="E151" i="1" s="1"/>
  <c r="D140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F22" i="2" s="1"/>
  <c r="K121" i="1"/>
  <c r="J121" i="1"/>
  <c r="K120" i="1"/>
  <c r="J120" i="1"/>
  <c r="F21" i="2" s="1"/>
  <c r="K119" i="1"/>
  <c r="J119" i="1"/>
  <c r="K118" i="1"/>
  <c r="J118" i="1"/>
  <c r="F19" i="2" s="1"/>
  <c r="K117" i="1"/>
  <c r="J117" i="1"/>
  <c r="K114" i="1"/>
  <c r="J114" i="1"/>
  <c r="F23" i="2" s="1"/>
  <c r="K113" i="1"/>
  <c r="J113" i="1"/>
  <c r="K112" i="1"/>
  <c r="J112" i="1"/>
  <c r="K111" i="1"/>
  <c r="J111" i="1"/>
  <c r="K110" i="1"/>
  <c r="J110" i="1"/>
  <c r="K109" i="1"/>
  <c r="J109" i="1"/>
  <c r="D21" i="2" s="1"/>
  <c r="K108" i="1"/>
  <c r="J108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8" i="1"/>
  <c r="J98" i="1"/>
  <c r="K97" i="1"/>
  <c r="J97" i="1"/>
  <c r="K96" i="1"/>
  <c r="J96" i="1"/>
  <c r="D22" i="2" s="1"/>
  <c r="G22" i="2" s="1"/>
  <c r="K95" i="1"/>
  <c r="J95" i="1"/>
  <c r="K94" i="1"/>
  <c r="J94" i="1"/>
  <c r="K93" i="1"/>
  <c r="J93" i="1"/>
  <c r="K92" i="1"/>
  <c r="J92" i="1"/>
  <c r="K91" i="1"/>
  <c r="J91" i="1"/>
  <c r="F20" i="2" s="1"/>
  <c r="K89" i="1"/>
  <c r="J89" i="1"/>
  <c r="K87" i="1"/>
  <c r="J87" i="1"/>
  <c r="K86" i="1"/>
  <c r="J86" i="1"/>
  <c r="K84" i="1"/>
  <c r="J84" i="1"/>
  <c r="K83" i="1"/>
  <c r="J83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K82" i="1"/>
  <c r="J82" i="1"/>
  <c r="D23" i="2" s="1"/>
  <c r="G23" i="2" s="1"/>
  <c r="A82" i="1"/>
  <c r="K81" i="1"/>
  <c r="J81" i="1"/>
  <c r="A81" i="1"/>
  <c r="K77" i="1"/>
  <c r="J77" i="1"/>
  <c r="K76" i="1"/>
  <c r="J76" i="1"/>
  <c r="A76" i="1"/>
  <c r="A77" i="1" s="1"/>
  <c r="K75" i="1"/>
  <c r="J75" i="1"/>
  <c r="D19" i="2" s="1"/>
  <c r="G19" i="2" s="1"/>
  <c r="K71" i="1"/>
  <c r="K68" i="1"/>
  <c r="J68" i="1"/>
  <c r="K67" i="1"/>
  <c r="J67" i="1"/>
  <c r="K63" i="1"/>
  <c r="J63" i="1"/>
  <c r="I61" i="1"/>
  <c r="H61" i="1"/>
  <c r="G61" i="1"/>
  <c r="F61" i="1"/>
  <c r="E61" i="1"/>
  <c r="D61" i="1"/>
  <c r="I60" i="1"/>
  <c r="H60" i="1"/>
  <c r="G60" i="1"/>
  <c r="F60" i="1"/>
  <c r="E60" i="1"/>
  <c r="D60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F10" i="2" s="1"/>
  <c r="J52" i="1"/>
  <c r="K51" i="1"/>
  <c r="J51" i="1"/>
  <c r="K50" i="1"/>
  <c r="J50" i="1"/>
  <c r="K49" i="1"/>
  <c r="J49" i="1"/>
  <c r="K48" i="1"/>
  <c r="J48" i="1"/>
  <c r="K47" i="1"/>
  <c r="J47" i="1"/>
  <c r="K45" i="1"/>
  <c r="J45" i="1"/>
  <c r="K44" i="1"/>
  <c r="J44" i="1"/>
  <c r="K43" i="1"/>
  <c r="J43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K42" i="1"/>
  <c r="J42" i="1"/>
  <c r="D10" i="2" s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A31" i="1"/>
  <c r="K30" i="1"/>
  <c r="J30" i="1"/>
  <c r="K26" i="1"/>
  <c r="J26" i="1"/>
  <c r="K25" i="1"/>
  <c r="J25" i="1"/>
  <c r="K24" i="1"/>
  <c r="J24" i="1"/>
  <c r="K23" i="1"/>
  <c r="J23" i="1"/>
  <c r="K22" i="1"/>
  <c r="J22" i="1"/>
  <c r="F11" i="2" s="1"/>
  <c r="A22" i="1"/>
  <c r="A23" i="1" s="1"/>
  <c r="A24" i="1" s="1"/>
  <c r="A25" i="1" s="1"/>
  <c r="A26" i="1" s="1"/>
  <c r="K21" i="1"/>
  <c r="J21" i="1"/>
  <c r="D11" i="2" s="1"/>
  <c r="K16" i="1"/>
  <c r="J16" i="1"/>
  <c r="K15" i="1"/>
  <c r="J15" i="1"/>
  <c r="K14" i="1"/>
  <c r="J14" i="1"/>
  <c r="K13" i="1"/>
  <c r="J13" i="1"/>
  <c r="A13" i="1"/>
  <c r="K12" i="1"/>
  <c r="J12" i="1"/>
  <c r="K9" i="1"/>
  <c r="J9" i="1"/>
  <c r="K8" i="1"/>
  <c r="J8" i="1"/>
  <c r="A8" i="1"/>
  <c r="K7" i="1"/>
  <c r="J7" i="1"/>
  <c r="I5" i="1"/>
  <c r="H5" i="1"/>
  <c r="G5" i="1"/>
  <c r="F5" i="1"/>
  <c r="E5" i="1"/>
  <c r="D5" i="1"/>
  <c r="E162" i="1" l="1"/>
  <c r="E163" i="1" s="1"/>
  <c r="I162" i="1"/>
  <c r="I163" i="1" s="1"/>
  <c r="F162" i="1"/>
  <c r="F163" i="1" s="1"/>
  <c r="J145" i="1"/>
  <c r="J149" i="1"/>
  <c r="G151" i="1"/>
  <c r="J148" i="1"/>
  <c r="G10" i="2"/>
  <c r="G12" i="2"/>
  <c r="H151" i="1"/>
  <c r="J146" i="1"/>
  <c r="J141" i="1"/>
  <c r="J144" i="1"/>
  <c r="J150" i="1"/>
  <c r="H162" i="1"/>
  <c r="H163" i="1" s="1"/>
  <c r="J147" i="1"/>
  <c r="J158" i="1"/>
  <c r="D151" i="1"/>
  <c r="J151" i="1" s="1"/>
  <c r="J143" i="1"/>
  <c r="J142" i="1"/>
  <c r="G11" i="2"/>
  <c r="G162" i="1"/>
  <c r="G163" i="1" s="1"/>
  <c r="G21" i="2"/>
  <c r="J160" i="1"/>
  <c r="G20" i="2"/>
  <c r="J140" i="1"/>
  <c r="J155" i="1"/>
  <c r="D161" i="1"/>
  <c r="J161" i="1" s="1"/>
  <c r="D162" i="1" l="1"/>
  <c r="J162" i="1" l="1"/>
  <c r="D163" i="1"/>
  <c r="J163" i="1" s="1"/>
</calcChain>
</file>

<file path=xl/sharedStrings.xml><?xml version="1.0" encoding="utf-8"?>
<sst xmlns="http://schemas.openxmlformats.org/spreadsheetml/2006/main" count="251" uniqueCount="122">
  <si>
    <t>CRITERIUM DE L'AIN</t>
  </si>
  <si>
    <t>Saison 2022 - 2023</t>
  </si>
  <si>
    <t>24 et 25
sep 2022</t>
  </si>
  <si>
    <t>8 et 9
oct 2022</t>
  </si>
  <si>
    <t>22 et 23
oct 2022</t>
  </si>
  <si>
    <t>12 et 13
nov 2022</t>
  </si>
  <si>
    <t>26 et 27
nov 2022</t>
  </si>
  <si>
    <t>3 et 4
dec 2022</t>
  </si>
  <si>
    <t>Nombre
de tirs
ou</t>
  </si>
  <si>
    <t>CARABINE</t>
  </si>
  <si>
    <t>TSJ</t>
  </si>
  <si>
    <t>STBB</t>
  </si>
  <si>
    <t>STMB</t>
  </si>
  <si>
    <t>STPA</t>
  </si>
  <si>
    <t>PB</t>
  </si>
  <si>
    <t>USO</t>
  </si>
  <si>
    <t>Total points</t>
  </si>
  <si>
    <t>Poussins</t>
  </si>
  <si>
    <t>/300</t>
  </si>
  <si>
    <t>CASTETS Charles</t>
  </si>
  <si>
    <t>Benjamins</t>
  </si>
  <si>
    <t>CHRISTIN-TERTRAIS Alyne</t>
  </si>
  <si>
    <t>BOYER Maverick</t>
  </si>
  <si>
    <t>KOHLER Louna</t>
  </si>
  <si>
    <t>MEHLER Alexis</t>
  </si>
  <si>
    <t>Minimes</t>
  </si>
  <si>
    <t>/400</t>
  </si>
  <si>
    <t>BRANCOURT Lou-Anne</t>
  </si>
  <si>
    <t>CASTETS Tom</t>
  </si>
  <si>
    <t>JOUSSERAND-MORNAY Alice</t>
  </si>
  <si>
    <t>CTB</t>
  </si>
  <si>
    <t>RENAULT Antoine</t>
  </si>
  <si>
    <t>RENAULT Camille</t>
  </si>
  <si>
    <t>RICHERT Thibaut</t>
  </si>
  <si>
    <t>SILLANS Ethan</t>
  </si>
  <si>
    <t>Cadets</t>
  </si>
  <si>
    <t>VENET Léna</t>
  </si>
  <si>
    <t>Juniors / Dames / Seniors</t>
  </si>
  <si>
    <t>DHONT Hugo</t>
  </si>
  <si>
    <t>BAZENET Frédéric</t>
  </si>
  <si>
    <t>BERGERY Camille</t>
  </si>
  <si>
    <t>CARTIER Bruno</t>
  </si>
  <si>
    <t>CHAUDIER Dominique</t>
  </si>
  <si>
    <t>CORREAUD André</t>
  </si>
  <si>
    <t>KICHENAMA Raphael</t>
  </si>
  <si>
    <t>LANDIM MONTEIRO Frédérique</t>
  </si>
  <si>
    <t>MARAIS Alexis</t>
  </si>
  <si>
    <t>MONNERET Geoffroy</t>
  </si>
  <si>
    <t>RENAULT Nathalie</t>
  </si>
  <si>
    <t>VEILLE Amaury</t>
  </si>
  <si>
    <t>VENET Eric</t>
  </si>
  <si>
    <t>VILLEMOT Mickael</t>
  </si>
  <si>
    <t>PISTOLET</t>
  </si>
  <si>
    <t>FAVRE BATALHA Timéo</t>
  </si>
  <si>
    <t>PROST Aloîs</t>
  </si>
  <si>
    <t>MARECHAL Jessy</t>
  </si>
  <si>
    <t>MELLION Inès</t>
  </si>
  <si>
    <t>BEGIC Alma</t>
  </si>
  <si>
    <t>BERTOLO Pascal</t>
  </si>
  <si>
    <t>BERTONI Laurent</t>
  </si>
  <si>
    <t>BRULLAND Alain</t>
  </si>
  <si>
    <t>BUIRON J.B</t>
  </si>
  <si>
    <t>BUISSON Eric</t>
  </si>
  <si>
    <t>CANTON Anne-Alice</t>
  </si>
  <si>
    <t>CHEVALIER Anthony</t>
  </si>
  <si>
    <t>CHICHOUX Stéphane</t>
  </si>
  <si>
    <t>CHRIQUI Jérôme</t>
  </si>
  <si>
    <t>COLOVRAY Stéphane</t>
  </si>
  <si>
    <t>CRAUSAZ Christophe</t>
  </si>
  <si>
    <t>DANNEMMULER Pierre</t>
  </si>
  <si>
    <t>DEBERTOLIS Yves</t>
  </si>
  <si>
    <t>DEROUBAIX Thierry</t>
  </si>
  <si>
    <t>FAIPOT Franck</t>
  </si>
  <si>
    <t>FAVRE Fabien</t>
  </si>
  <si>
    <t>FOURNIER Cédric</t>
  </si>
  <si>
    <t>GARCIA SAN MATEO Quentin</t>
  </si>
  <si>
    <t>GERBET Nicolas</t>
  </si>
  <si>
    <t>GESTER Thierry</t>
  </si>
  <si>
    <t>GIRARD Jean</t>
  </si>
  <si>
    <t>GUICHARD Gérard</t>
  </si>
  <si>
    <t>JOUSSERAND Olivier</t>
  </si>
  <si>
    <t xml:space="preserve">LAPIN Bertrand </t>
  </si>
  <si>
    <t>LEVESQUE Florian</t>
  </si>
  <si>
    <t>MONIN Lilian</t>
  </si>
  <si>
    <t>NOVAKOSKI Elian</t>
  </si>
  <si>
    <t>PELLETIER Barthélémy</t>
  </si>
  <si>
    <t>PEREZ Juan</t>
  </si>
  <si>
    <t>PIVOT Sophie</t>
  </si>
  <si>
    <t>POGUET Médéric</t>
  </si>
  <si>
    <t>RENOUD Pierre</t>
  </si>
  <si>
    <t>ROUVIER Nicolas</t>
  </si>
  <si>
    <t>SPATARO Mickael</t>
  </si>
  <si>
    <t>VEILLE Catherine</t>
  </si>
  <si>
    <t>VENIERE Patrick</t>
  </si>
  <si>
    <t>VERNAY Jeremy</t>
  </si>
  <si>
    <t>VERNAY Richard</t>
  </si>
  <si>
    <t>WURTZ Emmanuel</t>
  </si>
  <si>
    <t>ZANETTA Martial</t>
  </si>
  <si>
    <t>ZOMPARELLI Léony</t>
  </si>
  <si>
    <t>Participation par club</t>
  </si>
  <si>
    <t>Nb tirs</t>
  </si>
  <si>
    <t>LCB</t>
  </si>
  <si>
    <t>CSP</t>
  </si>
  <si>
    <t>ALAT</t>
  </si>
  <si>
    <t>STEP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</si>
  <si>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</si>
  <si>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</si>
  <si>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</si>
  <si>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</si>
  <si>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</si>
  <si>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</si>
  <si>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</si>
  <si>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</si>
  <si>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</si>
  <si>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</rPr>
      <t>C</t>
    </r>
    <r>
      <rPr>
        <sz val="24"/>
        <color rgb="FF0000FF"/>
        <rFont val="Old English Text MT"/>
        <family val="4"/>
      </rPr>
      <t>omité</t>
    </r>
    <r>
      <rPr>
        <sz val="24"/>
        <color rgb="FF000000"/>
        <rFont val="Old English Text MT"/>
        <family val="4"/>
      </rPr>
      <t xml:space="preserve"> </t>
    </r>
    <r>
      <rPr>
        <sz val="24"/>
        <color rgb="FF008000"/>
        <rFont val="Old English Text MT"/>
        <family val="4"/>
      </rPr>
      <t>D</t>
    </r>
    <r>
      <rPr>
        <sz val="24"/>
        <color rgb="FF0000FF"/>
        <rFont val="Old English Text MT"/>
        <family val="4"/>
      </rPr>
      <t>épartemental de</t>
    </r>
    <r>
      <rPr>
        <sz val="24"/>
        <color rgb="FF000000"/>
        <rFont val="Old English Text MT"/>
        <family val="4"/>
      </rPr>
      <t xml:space="preserve"> </t>
    </r>
    <r>
      <rPr>
        <sz val="24"/>
        <color rgb="FF008000"/>
        <rFont val="Old English Text MT"/>
        <family val="4"/>
      </rPr>
      <t>T</t>
    </r>
    <r>
      <rPr>
        <sz val="24"/>
        <color rgb="FF0000FF"/>
        <rFont val="Old English Text MT"/>
        <family val="4"/>
      </rPr>
      <t>ir de l'</t>
    </r>
    <r>
      <rPr>
        <sz val="24"/>
        <color rgb="FF008000"/>
        <rFont val="Old English Text MT"/>
        <family val="4"/>
      </rPr>
      <t>A</t>
    </r>
    <r>
      <rPr>
        <sz val="24"/>
        <color rgb="FF0000FF"/>
        <rFont val="Old English Text MT"/>
        <family val="4"/>
      </rPr>
      <t>in</t>
    </r>
  </si>
  <si>
    <t>Critérium 10 Mètres de L'Ain - Saison 2021 / 2022</t>
  </si>
  <si>
    <t>TROPHEE CARABINE</t>
  </si>
  <si>
    <t>Place</t>
  </si>
  <si>
    <t>CLUB</t>
  </si>
  <si>
    <t>Nom</t>
  </si>
  <si>
    <t>TROPHEE PISTOLET</t>
  </si>
  <si>
    <t>GARCIA Quentin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</si>
</sst>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5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D4"/>
      <name val="Arial"/>
      <family val="2"/>
    </font>
    <font>
      <sz val="10"/>
      <color rgb="FF3366FF"/>
      <name val="Arial"/>
      <family val="2"/>
    </font>
    <font>
      <b/>
      <i/>
      <sz val="10"/>
      <color rgb="FF0000D4"/>
      <name val="Arial"/>
      <family val="2"/>
    </font>
    <font>
      <b/>
      <i/>
      <sz val="10"/>
      <color rgb="FFDD0806"/>
      <name val="Arial"/>
      <family val="2"/>
    </font>
    <font>
      <b/>
      <sz val="10"/>
      <color rgb="FFDD0806"/>
      <name val="Arial"/>
      <family val="2"/>
    </font>
    <font>
      <sz val="10"/>
      <color rgb="FFDD0806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6411"/>
      <name val="Arial"/>
      <family val="2"/>
    </font>
    <font>
      <sz val="24"/>
      <color rgb="FF006411"/>
      <name val="Old English Text MT"/>
      <family val="4"/>
    </font>
    <font>
      <b/>
      <sz val="24"/>
      <color theme="1"/>
      <name val="Old English Text MT"/>
      <family val="4"/>
    </font>
    <font>
      <sz val="24"/>
      <color theme="1"/>
      <name val="Old English Text MT"/>
      <family val="4"/>
    </font>
    <font>
      <sz val="18"/>
      <color theme="1"/>
      <name val="Old English Text MT"/>
      <family val="4"/>
    </font>
    <font>
      <sz val="20"/>
      <color theme="1"/>
      <name val="Old English Text MT"/>
      <family val="4"/>
    </font>
    <font>
      <b/>
      <sz val="20"/>
      <color theme="1"/>
      <name val="Old English Text MT"/>
      <family val="4"/>
    </font>
    <font>
      <b/>
      <sz val="14"/>
      <color rgb="FFDD0806"/>
      <name val="Arial"/>
      <family val="2"/>
    </font>
    <font>
      <sz val="10"/>
      <color theme="1"/>
      <name val="Arial"/>
      <family val="2"/>
      <scheme val="minor"/>
    </font>
    <font>
      <sz val="24"/>
      <color rgb="FF0000FF"/>
      <name val="Old English Text MT"/>
      <family val="4"/>
    </font>
    <font>
      <sz val="24"/>
      <color rgb="FF000000"/>
      <name val="Old English Text MT"/>
      <family val="4"/>
    </font>
    <font>
      <sz val="24"/>
      <color rgb="FF008000"/>
      <name val="Old English Text MT"/>
      <family val="4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CF305"/>
        <bgColor rgb="FFFCF305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" fillId="6" borderId="4" xfId="0" applyFont="1" applyFill="1" applyBorder="1" applyAlignment="1">
      <alignment horizont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DD0806"/>
      </font>
      <fill>
        <patternFill patternType="none"/>
      </fill>
    </dxf>
    <dxf>
      <font>
        <color rgb="FF0000D4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10"/>
  <sheetViews>
    <sheetView tabSelected="1" workbookViewId="0">
      <selection activeCell="N61" sqref="N61"/>
    </sheetView>
  </sheetViews>
  <sheetFormatPr baseColWidth="10" defaultColWidth="12.5703125" defaultRowHeight="15" customHeight="1" outlineLevelRow="1" outlineLevelCol="1" x14ac:dyDescent="0.2"/>
  <cols>
    <col min="1" max="1" width="5.42578125" customWidth="1"/>
    <col min="2" max="2" width="33" customWidth="1"/>
    <col min="3" max="3" width="9.85546875" customWidth="1"/>
    <col min="4" max="4" width="10.28515625" customWidth="1"/>
    <col min="5" max="5" width="10.42578125" customWidth="1"/>
    <col min="6" max="7" width="11" customWidth="1"/>
    <col min="8" max="8" width="10.855468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85546875" customWidth="1"/>
  </cols>
  <sheetData>
    <row r="1" spans="1:31" ht="17.2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1" t="s">
        <v>1</v>
      </c>
      <c r="B2" s="49"/>
      <c r="C2" s="49"/>
      <c r="D2" s="49"/>
      <c r="E2" s="49"/>
      <c r="F2" s="49"/>
      <c r="G2" s="49"/>
      <c r="H2" s="49"/>
      <c r="I2" s="49"/>
      <c r="J2" s="50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">
      <c r="A3" s="3"/>
      <c r="B3" s="3"/>
      <c r="C3" s="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2" t="s">
        <v>9</v>
      </c>
      <c r="B4" s="53"/>
      <c r="C4" s="1"/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7" t="s">
        <v>16</v>
      </c>
      <c r="K4" s="6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 t="shared" ref="D5:I5" si="0">COUNTA(D6:D59)+COUNTA(D62:D137)</f>
        <v>26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0</v>
      </c>
      <c r="I5" s="1">
        <f t="shared" si="0"/>
        <v>0</v>
      </c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54" t="s">
        <v>17</v>
      </c>
      <c r="B6" s="47"/>
      <c r="C6" s="9" t="s">
        <v>18</v>
      </c>
      <c r="D6" s="9"/>
      <c r="E6" s="10"/>
      <c r="F6" s="2"/>
      <c r="G6" s="11"/>
      <c r="H6" s="1"/>
      <c r="I6" s="11"/>
      <c r="J6" s="9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.75" customHeight="1" x14ac:dyDescent="0.2">
      <c r="A7" s="1">
        <v>1</v>
      </c>
      <c r="B7" s="12" t="s">
        <v>19</v>
      </c>
      <c r="C7" s="1" t="s">
        <v>13</v>
      </c>
      <c r="D7" s="1"/>
      <c r="E7" s="10"/>
      <c r="F7" s="1"/>
      <c r="G7" s="10"/>
      <c r="H7" s="1"/>
      <c r="I7" s="10"/>
      <c r="J7" s="9">
        <f t="shared" ref="J7:J9" si="1">IF(COUNTA(D7:I55)&gt;3,LARGE(D7:I7,1)+LARGE(D7:I7,2)+LARGE(D7:I7,3)+LARGE(D7:I7,4),COUNTA(D7:I7))</f>
        <v>0</v>
      </c>
      <c r="K7" s="1">
        <f t="shared" ref="K7:K8" si="2">SUM(D7:I7)</f>
        <v>0</v>
      </c>
      <c r="L7" s="2"/>
      <c r="M7" s="2"/>
      <c r="N7" s="2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 customHeight="1" x14ac:dyDescent="0.2">
      <c r="A8" s="1">
        <f>A7+1</f>
        <v>2</v>
      </c>
      <c r="B8" s="12"/>
      <c r="C8" s="1"/>
      <c r="D8" s="1"/>
      <c r="E8" s="10"/>
      <c r="F8" s="1"/>
      <c r="G8" s="10"/>
      <c r="H8" s="1"/>
      <c r="I8" s="10"/>
      <c r="J8" s="9">
        <f t="shared" si="1"/>
        <v>0</v>
      </c>
      <c r="K8" s="1">
        <f t="shared" si="2"/>
        <v>0</v>
      </c>
      <c r="L8" s="2"/>
      <c r="M8" s="2"/>
      <c r="N8" s="2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 customHeight="1" x14ac:dyDescent="0.2">
      <c r="A9" s="1">
        <v>3</v>
      </c>
      <c r="B9" s="2"/>
      <c r="C9" s="2"/>
      <c r="D9" s="2"/>
      <c r="E9" s="10"/>
      <c r="F9" s="1"/>
      <c r="G9" s="10"/>
      <c r="H9" s="1"/>
      <c r="I9" s="10"/>
      <c r="J9" s="9">
        <f t="shared" si="1"/>
        <v>0</v>
      </c>
      <c r="K9" s="1">
        <f>SUM(E9:I9)</f>
        <v>0</v>
      </c>
      <c r="L9" s="2"/>
      <c r="M9" s="2"/>
      <c r="N9" s="2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 customHeight="1" x14ac:dyDescent="0.2">
      <c r="A10" s="1"/>
      <c r="B10" s="13"/>
      <c r="C10" s="1"/>
      <c r="D10" s="1"/>
      <c r="E10" s="10"/>
      <c r="F10" s="1"/>
      <c r="G10" s="10"/>
      <c r="H10" s="1"/>
      <c r="I10" s="10"/>
      <c r="J10" s="9"/>
      <c r="K10" s="1"/>
      <c r="L10" s="1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 customHeight="1" x14ac:dyDescent="0.2">
      <c r="A11" s="54" t="s">
        <v>20</v>
      </c>
      <c r="B11" s="47"/>
      <c r="C11" s="9" t="s">
        <v>18</v>
      </c>
      <c r="D11" s="9"/>
      <c r="E11" s="10"/>
      <c r="F11" s="2"/>
      <c r="G11" s="14"/>
      <c r="H11" s="1"/>
      <c r="I11" s="10"/>
      <c r="J11" s="9"/>
      <c r="K11" s="1"/>
      <c r="L11" s="2"/>
      <c r="M11" s="2"/>
      <c r="N11" s="2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 customHeight="1" x14ac:dyDescent="0.2">
      <c r="A12" s="1">
        <v>1</v>
      </c>
      <c r="B12" s="12" t="s">
        <v>21</v>
      </c>
      <c r="C12" s="1" t="s">
        <v>13</v>
      </c>
      <c r="D12" s="1"/>
      <c r="E12" s="10"/>
      <c r="F12" s="1"/>
      <c r="G12" s="10"/>
      <c r="H12" s="1"/>
      <c r="I12" s="10"/>
      <c r="J12" s="9">
        <f t="shared" ref="J12:J16" si="3">IF(COUNTA(D12:I12)&gt;3,LARGE(D12:I12,1)+LARGE(D12:I12,2)+LARGE(D12:I12,3)+LARGE(D12:I12,4),COUNTA(D12:I12))</f>
        <v>0</v>
      </c>
      <c r="K12" s="1">
        <f t="shared" ref="K12:K16" si="4">SUM(D12:I12)</f>
        <v>0</v>
      </c>
      <c r="L12" s="2"/>
      <c r="M12" s="2"/>
      <c r="N12" s="2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 customHeight="1" x14ac:dyDescent="0.2">
      <c r="A13" s="1">
        <f>A12+1</f>
        <v>2</v>
      </c>
      <c r="B13" s="12" t="s">
        <v>22</v>
      </c>
      <c r="C13" s="1" t="s">
        <v>13</v>
      </c>
      <c r="D13" s="1"/>
      <c r="E13" s="10"/>
      <c r="F13" s="1"/>
      <c r="G13" s="10"/>
      <c r="H13" s="1"/>
      <c r="I13" s="10"/>
      <c r="J13" s="9">
        <f t="shared" si="3"/>
        <v>0</v>
      </c>
      <c r="K13" s="1">
        <f t="shared" si="4"/>
        <v>0</v>
      </c>
      <c r="L13" s="2"/>
      <c r="M13" s="2"/>
      <c r="N13" s="2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 customHeight="1" x14ac:dyDescent="0.2">
      <c r="A14" s="1">
        <v>3</v>
      </c>
      <c r="B14" s="12" t="s">
        <v>23</v>
      </c>
      <c r="C14" s="1" t="s">
        <v>13</v>
      </c>
      <c r="D14" s="2"/>
      <c r="E14" s="10"/>
      <c r="F14" s="1"/>
      <c r="G14" s="10"/>
      <c r="H14" s="1"/>
      <c r="I14" s="10"/>
      <c r="J14" s="9">
        <f t="shared" si="3"/>
        <v>0</v>
      </c>
      <c r="K14" s="1">
        <f t="shared" si="4"/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 customHeight="1" x14ac:dyDescent="0.2">
      <c r="A15" s="1">
        <v>4</v>
      </c>
      <c r="B15" s="13" t="s">
        <v>24</v>
      </c>
      <c r="C15" s="1" t="s">
        <v>10</v>
      </c>
      <c r="D15" s="2"/>
      <c r="E15" s="10"/>
      <c r="F15" s="1"/>
      <c r="G15" s="10"/>
      <c r="H15" s="1"/>
      <c r="I15" s="10"/>
      <c r="J15" s="9">
        <f t="shared" si="3"/>
        <v>0</v>
      </c>
      <c r="K15" s="1">
        <f t="shared" si="4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 customHeight="1" x14ac:dyDescent="0.2">
      <c r="A16" s="1">
        <v>5</v>
      </c>
      <c r="B16" s="12"/>
      <c r="C16" s="1"/>
      <c r="D16" s="2"/>
      <c r="E16" s="10"/>
      <c r="F16" s="1"/>
      <c r="G16" s="10"/>
      <c r="H16" s="1"/>
      <c r="I16" s="10"/>
      <c r="J16" s="9">
        <f t="shared" si="3"/>
        <v>0</v>
      </c>
      <c r="K16" s="1">
        <f t="shared" si="4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 customHeight="1" x14ac:dyDescent="0.2">
      <c r="A17" s="1"/>
      <c r="B17" s="2"/>
      <c r="C17" s="2"/>
      <c r="D17" s="1"/>
      <c r="E17" s="10"/>
      <c r="F17" s="1"/>
      <c r="G17" s="10"/>
      <c r="H17" s="1"/>
      <c r="I17" s="10"/>
      <c r="J17" s="9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.75" customHeight="1" x14ac:dyDescent="0.2">
      <c r="A18" s="1"/>
      <c r="B18" s="12"/>
      <c r="C18" s="1"/>
      <c r="D18" s="1"/>
      <c r="E18" s="10"/>
      <c r="F18" s="1"/>
      <c r="G18" s="10"/>
      <c r="H18" s="1"/>
      <c r="I18" s="10"/>
      <c r="J18" s="9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 customHeight="1" x14ac:dyDescent="0.2">
      <c r="A19" s="8"/>
      <c r="B19" s="12"/>
      <c r="C19" s="1"/>
      <c r="D19" s="1"/>
      <c r="E19" s="10"/>
      <c r="F19" s="1"/>
      <c r="G19" s="10"/>
      <c r="H19" s="1"/>
      <c r="I19" s="10"/>
      <c r="J19" s="9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 customHeight="1" x14ac:dyDescent="0.2">
      <c r="A20" s="8" t="s">
        <v>25</v>
      </c>
      <c r="B20" s="8"/>
      <c r="C20" s="9" t="s">
        <v>26</v>
      </c>
      <c r="D20" s="9"/>
      <c r="E20" s="10"/>
      <c r="F20" s="2"/>
      <c r="G20" s="14"/>
      <c r="H20" s="15"/>
      <c r="I20" s="10"/>
      <c r="J20" s="9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 customHeight="1" x14ac:dyDescent="0.2">
      <c r="A21" s="1">
        <v>1</v>
      </c>
      <c r="B21" s="13" t="s">
        <v>27</v>
      </c>
      <c r="C21" s="1" t="s">
        <v>13</v>
      </c>
      <c r="D21" s="1"/>
      <c r="E21" s="10"/>
      <c r="F21" s="2"/>
      <c r="G21" s="10"/>
      <c r="H21" s="1"/>
      <c r="I21" s="10"/>
      <c r="J21" s="9">
        <f t="shared" ref="J21:J27" si="5">IF(COUNTA(D21:I21)&gt;3,LARGE(D21:I21,1)+LARGE(D21:I21,2)+LARGE(D21:I21,3)+LARGE(D21:I21,4),COUNTA(D21:I21))</f>
        <v>0</v>
      </c>
      <c r="K21" s="1">
        <f t="shared" ref="K21:K26" si="6">SUM(D21:I21)</f>
        <v>0</v>
      </c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1">
        <f t="shared" ref="A22:A26" si="7">A21+1</f>
        <v>2</v>
      </c>
      <c r="B22" s="12" t="s">
        <v>28</v>
      </c>
      <c r="C22" s="1" t="s">
        <v>13</v>
      </c>
      <c r="D22" s="1"/>
      <c r="E22" s="10"/>
      <c r="F22" s="1"/>
      <c r="G22" s="10"/>
      <c r="H22" s="1"/>
      <c r="I22" s="10"/>
      <c r="J22" s="9">
        <f t="shared" si="5"/>
        <v>0</v>
      </c>
      <c r="K22" s="1">
        <f t="shared" si="6"/>
        <v>0</v>
      </c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>
        <f t="shared" si="7"/>
        <v>3</v>
      </c>
      <c r="B23" s="16" t="s">
        <v>29</v>
      </c>
      <c r="C23" s="1" t="s">
        <v>30</v>
      </c>
      <c r="D23" s="9"/>
      <c r="E23" s="10"/>
      <c r="F23" s="2"/>
      <c r="G23" s="10"/>
      <c r="H23" s="1"/>
      <c r="I23" s="10"/>
      <c r="J23" s="9">
        <f t="shared" si="5"/>
        <v>0</v>
      </c>
      <c r="K23" s="1">
        <f t="shared" si="6"/>
        <v>0</v>
      </c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f t="shared" si="7"/>
        <v>4</v>
      </c>
      <c r="B24" s="16" t="s">
        <v>31</v>
      </c>
      <c r="C24" s="1" t="s">
        <v>13</v>
      </c>
      <c r="D24" s="9"/>
      <c r="E24" s="10"/>
      <c r="F24" s="2"/>
      <c r="G24" s="10"/>
      <c r="H24" s="1"/>
      <c r="I24" s="10"/>
      <c r="J24" s="9">
        <f t="shared" si="5"/>
        <v>0</v>
      </c>
      <c r="K24" s="1">
        <f t="shared" si="6"/>
        <v>0</v>
      </c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f t="shared" si="7"/>
        <v>5</v>
      </c>
      <c r="B25" s="16" t="s">
        <v>32</v>
      </c>
      <c r="C25" s="1" t="s">
        <v>13</v>
      </c>
      <c r="D25" s="9"/>
      <c r="E25" s="10"/>
      <c r="F25" s="2"/>
      <c r="G25" s="10"/>
      <c r="H25" s="1"/>
      <c r="I25" s="10"/>
      <c r="J25" s="9">
        <f t="shared" si="5"/>
        <v>0</v>
      </c>
      <c r="K25" s="1">
        <f t="shared" si="6"/>
        <v>0</v>
      </c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>
        <f t="shared" si="7"/>
        <v>6</v>
      </c>
      <c r="B26" s="16" t="s">
        <v>33</v>
      </c>
      <c r="C26" s="1" t="s">
        <v>30</v>
      </c>
      <c r="D26" s="9"/>
      <c r="E26" s="10"/>
      <c r="F26" s="2"/>
      <c r="G26" s="10"/>
      <c r="H26" s="1"/>
      <c r="I26" s="10"/>
      <c r="J26" s="9">
        <f t="shared" si="5"/>
        <v>0</v>
      </c>
      <c r="K26" s="1">
        <f t="shared" si="6"/>
        <v>0</v>
      </c>
      <c r="L26" s="1"/>
      <c r="M26" s="2"/>
      <c r="N26" s="2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 customHeight="1" x14ac:dyDescent="0.2">
      <c r="A27" s="1">
        <v>7</v>
      </c>
      <c r="B27" s="16" t="s">
        <v>34</v>
      </c>
      <c r="C27" s="1" t="s">
        <v>14</v>
      </c>
      <c r="D27" s="1">
        <v>267</v>
      </c>
      <c r="E27" s="10"/>
      <c r="F27" s="2"/>
      <c r="G27" s="10"/>
      <c r="H27" s="1"/>
      <c r="I27" s="10"/>
      <c r="J27" s="9">
        <f t="shared" si="5"/>
        <v>1</v>
      </c>
      <c r="K27" s="1"/>
      <c r="L27" s="1"/>
      <c r="M27" s="2"/>
      <c r="N27" s="2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 customHeight="1" x14ac:dyDescent="0.2">
      <c r="A28" s="8"/>
      <c r="B28" s="8"/>
      <c r="C28" s="9"/>
      <c r="D28" s="1"/>
      <c r="E28" s="10"/>
      <c r="F28" s="1"/>
      <c r="G28" s="10"/>
      <c r="H28" s="1"/>
      <c r="I28" s="10"/>
      <c r="J28" s="9"/>
      <c r="K28" s="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 customHeight="1" x14ac:dyDescent="0.2">
      <c r="A29" s="8" t="s">
        <v>35</v>
      </c>
      <c r="B29" s="8"/>
      <c r="C29" s="9" t="s">
        <v>26</v>
      </c>
      <c r="D29" s="1"/>
      <c r="E29" s="10"/>
      <c r="F29" s="1"/>
      <c r="G29" s="10"/>
      <c r="H29" s="1"/>
      <c r="I29" s="10"/>
      <c r="J29" s="9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 customHeight="1" x14ac:dyDescent="0.2">
      <c r="A30" s="1">
        <v>1</v>
      </c>
      <c r="B30" s="13" t="s">
        <v>36</v>
      </c>
      <c r="C30" s="1" t="s">
        <v>11</v>
      </c>
      <c r="D30" s="1"/>
      <c r="E30" s="10"/>
      <c r="F30" s="1"/>
      <c r="G30" s="10"/>
      <c r="H30" s="1"/>
      <c r="I30" s="10"/>
      <c r="J30" s="9">
        <f t="shared" ref="J30:J38" si="8">IF(COUNTA(D30:I30)&gt;3,LARGE(D30:I30,1)+LARGE(D30:I30,2)+LARGE(D30:I30,3)+LARGE(D30:I30,4),COUNTA(D30:I30))</f>
        <v>0</v>
      </c>
      <c r="K30" s="1">
        <f t="shared" ref="K30:K38" si="9">SUM(D30:I30)</f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 customHeight="1" x14ac:dyDescent="0.2">
      <c r="A31" s="1">
        <f>A30+1</f>
        <v>2</v>
      </c>
      <c r="E31" s="10"/>
      <c r="F31" s="2"/>
      <c r="G31" s="10"/>
      <c r="H31" s="15"/>
      <c r="I31" s="10"/>
      <c r="J31" s="9">
        <f t="shared" si="8"/>
        <v>0</v>
      </c>
      <c r="K31" s="1">
        <f t="shared" si="9"/>
        <v>0</v>
      </c>
      <c r="L31" s="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x14ac:dyDescent="0.2">
      <c r="A32" s="1">
        <v>3</v>
      </c>
      <c r="B32" s="2"/>
      <c r="C32" s="2"/>
      <c r="D32" s="1"/>
      <c r="E32" s="10"/>
      <c r="F32" s="1"/>
      <c r="G32" s="10"/>
      <c r="H32" s="1"/>
      <c r="I32" s="10"/>
      <c r="J32" s="9">
        <f t="shared" si="8"/>
        <v>0</v>
      </c>
      <c r="K32" s="1">
        <f t="shared" si="9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 x14ac:dyDescent="0.2">
      <c r="A33" s="1">
        <v>3</v>
      </c>
      <c r="B33" s="13"/>
      <c r="C33" s="1"/>
      <c r="D33" s="1"/>
      <c r="E33" s="10"/>
      <c r="F33" s="1"/>
      <c r="G33" s="10"/>
      <c r="H33" s="1"/>
      <c r="I33" s="10"/>
      <c r="J33" s="9">
        <f t="shared" si="8"/>
        <v>0</v>
      </c>
      <c r="K33" s="1">
        <f t="shared" si="9"/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 x14ac:dyDescent="0.2">
      <c r="A34" s="1">
        <v>4</v>
      </c>
      <c r="B34" s="13"/>
      <c r="C34" s="1"/>
      <c r="D34" s="1"/>
      <c r="E34" s="10"/>
      <c r="F34" s="1"/>
      <c r="G34" s="10"/>
      <c r="H34" s="1"/>
      <c r="I34" s="10"/>
      <c r="J34" s="9">
        <f t="shared" si="8"/>
        <v>0</v>
      </c>
      <c r="K34" s="1">
        <f t="shared" si="9"/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 x14ac:dyDescent="0.2">
      <c r="A35" s="1">
        <v>5</v>
      </c>
      <c r="B35" s="12"/>
      <c r="C35" s="1"/>
      <c r="D35" s="1"/>
      <c r="E35" s="10"/>
      <c r="F35" s="1"/>
      <c r="G35" s="10"/>
      <c r="H35" s="1"/>
      <c r="I35" s="10"/>
      <c r="J35" s="9">
        <f t="shared" si="8"/>
        <v>0</v>
      </c>
      <c r="K35" s="1">
        <f t="shared" si="9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 x14ac:dyDescent="0.2">
      <c r="A36" s="1">
        <v>6</v>
      </c>
      <c r="B36" s="12"/>
      <c r="C36" s="1"/>
      <c r="D36" s="1"/>
      <c r="E36" s="10"/>
      <c r="F36" s="1"/>
      <c r="G36" s="10"/>
      <c r="H36" s="1"/>
      <c r="I36" s="10"/>
      <c r="J36" s="9">
        <f t="shared" si="8"/>
        <v>0</v>
      </c>
      <c r="K36" s="1">
        <f t="shared" si="9"/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 x14ac:dyDescent="0.2">
      <c r="A37" s="1">
        <v>7</v>
      </c>
      <c r="B37" s="2"/>
      <c r="C37" s="2"/>
      <c r="D37" s="17"/>
      <c r="E37" s="10"/>
      <c r="F37" s="17"/>
      <c r="G37" s="10"/>
      <c r="H37" s="1"/>
      <c r="I37" s="10"/>
      <c r="J37" s="9">
        <f t="shared" si="8"/>
        <v>0</v>
      </c>
      <c r="K37" s="1">
        <f t="shared" si="9"/>
        <v>0</v>
      </c>
      <c r="L37" s="2"/>
      <c r="M37" s="2"/>
      <c r="N37" s="2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 x14ac:dyDescent="0.2">
      <c r="A38" s="1"/>
      <c r="B38" s="13"/>
      <c r="C38" s="1"/>
      <c r="D38" s="1"/>
      <c r="E38" s="10"/>
      <c r="F38" s="1"/>
      <c r="G38" s="10"/>
      <c r="H38" s="1"/>
      <c r="I38" s="10"/>
      <c r="J38" s="9">
        <f t="shared" si="8"/>
        <v>0</v>
      </c>
      <c r="K38" s="1">
        <f t="shared" si="9"/>
        <v>0</v>
      </c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 x14ac:dyDescent="0.2">
      <c r="A39" s="1"/>
      <c r="B39" s="16"/>
      <c r="C39" s="1"/>
      <c r="D39" s="9"/>
      <c r="E39" s="10"/>
      <c r="F39" s="2"/>
      <c r="G39" s="10"/>
      <c r="H39" s="1"/>
      <c r="I39" s="10"/>
      <c r="J39" s="9"/>
      <c r="K39" s="1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 x14ac:dyDescent="0.2">
      <c r="A40" s="1"/>
      <c r="B40" s="13"/>
      <c r="C40" s="1"/>
      <c r="D40" s="1"/>
      <c r="E40" s="10"/>
      <c r="F40" s="1"/>
      <c r="G40" s="10"/>
      <c r="H40" s="1"/>
      <c r="I40" s="10"/>
      <c r="J40" s="9"/>
      <c r="K40" s="1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 x14ac:dyDescent="0.2">
      <c r="A41" s="54" t="s">
        <v>37</v>
      </c>
      <c r="B41" s="47"/>
      <c r="C41" s="9" t="s">
        <v>26</v>
      </c>
      <c r="D41" s="9"/>
      <c r="E41" s="10"/>
      <c r="F41" s="2"/>
      <c r="G41" s="14"/>
      <c r="H41" s="1"/>
      <c r="I41" s="10"/>
      <c r="J41" s="9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 x14ac:dyDescent="0.2">
      <c r="A42" s="1">
        <v>1</v>
      </c>
      <c r="B42" s="12" t="s">
        <v>38</v>
      </c>
      <c r="C42" s="17" t="s">
        <v>11</v>
      </c>
      <c r="D42" s="17"/>
      <c r="E42" s="10"/>
      <c r="F42" s="17"/>
      <c r="G42" s="10"/>
      <c r="H42" s="1"/>
      <c r="I42" s="10"/>
      <c r="J42" s="9">
        <f t="shared" ref="J42:J46" si="10">IF(COUNTA(D42:I42)&gt;3,LARGE(D42:I42,1)+LARGE(D42:I42,2)+LARGE(D42:I42,3)+LARGE(D42:I42,4),COUNTA(D42:I42))</f>
        <v>0</v>
      </c>
      <c r="K42" s="1">
        <f t="shared" ref="K42:K45" si="11">SUM(D42:I42)</f>
        <v>0</v>
      </c>
      <c r="L42" s="1"/>
      <c r="M42" s="2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 x14ac:dyDescent="0.2">
      <c r="A43" s="1">
        <f t="shared" ref="A43:A55" si="12">A42+1</f>
        <v>2</v>
      </c>
      <c r="B43" s="13" t="s">
        <v>39</v>
      </c>
      <c r="C43" s="1" t="s">
        <v>11</v>
      </c>
      <c r="D43" s="1"/>
      <c r="E43" s="10"/>
      <c r="F43" s="1"/>
      <c r="G43" s="10"/>
      <c r="H43" s="1"/>
      <c r="I43" s="10"/>
      <c r="J43" s="9">
        <f t="shared" si="10"/>
        <v>0</v>
      </c>
      <c r="K43" s="1">
        <f t="shared" si="11"/>
        <v>0</v>
      </c>
      <c r="L43" s="1"/>
      <c r="M43" s="1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">
      <c r="A44" s="1">
        <f t="shared" si="12"/>
        <v>3</v>
      </c>
      <c r="B44" s="12" t="s">
        <v>40</v>
      </c>
      <c r="C44" s="1" t="s">
        <v>13</v>
      </c>
      <c r="D44" s="1"/>
      <c r="E44" s="10"/>
      <c r="F44" s="1"/>
      <c r="G44" s="10"/>
      <c r="H44" s="1"/>
      <c r="I44" s="10"/>
      <c r="J44" s="9">
        <f t="shared" si="10"/>
        <v>0</v>
      </c>
      <c r="K44" s="1">
        <f t="shared" si="11"/>
        <v>0</v>
      </c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 x14ac:dyDescent="0.2">
      <c r="A45" s="1">
        <f t="shared" si="12"/>
        <v>4</v>
      </c>
      <c r="B45" s="13" t="s">
        <v>41</v>
      </c>
      <c r="C45" s="1" t="s">
        <v>10</v>
      </c>
      <c r="D45" s="1"/>
      <c r="E45" s="10"/>
      <c r="F45" s="1"/>
      <c r="G45" s="10"/>
      <c r="H45" s="1"/>
      <c r="I45" s="10"/>
      <c r="J45" s="9">
        <f t="shared" si="10"/>
        <v>0</v>
      </c>
      <c r="K45" s="1">
        <f t="shared" si="11"/>
        <v>0</v>
      </c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 x14ac:dyDescent="0.2">
      <c r="A46" s="1">
        <f t="shared" si="12"/>
        <v>5</v>
      </c>
      <c r="B46" s="13" t="s">
        <v>42</v>
      </c>
      <c r="C46" s="1" t="s">
        <v>11</v>
      </c>
      <c r="D46" s="1">
        <v>305</v>
      </c>
      <c r="E46" s="10"/>
      <c r="F46" s="1"/>
      <c r="G46" s="10"/>
      <c r="H46" s="1"/>
      <c r="I46" s="10"/>
      <c r="J46" s="9">
        <f t="shared" si="10"/>
        <v>1</v>
      </c>
      <c r="K46" s="1"/>
      <c r="L46" s="1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>
        <f t="shared" si="12"/>
        <v>6</v>
      </c>
      <c r="B47" s="13" t="s">
        <v>43</v>
      </c>
      <c r="C47" s="1" t="s">
        <v>30</v>
      </c>
      <c r="D47" s="1"/>
      <c r="E47" s="10"/>
      <c r="F47" s="1"/>
      <c r="G47" s="10"/>
      <c r="H47" s="1"/>
      <c r="I47" s="10"/>
      <c r="J47" s="9">
        <f t="shared" ref="J47:J55" si="13">IF(COUNTA(D47:I47)&gt;3,LARGE(D47:I47,1)+LARGE(D47:I47,2)+LARGE(D47:I47,3)+LARGE(D47:I47,4),COUNTA(D47:I47))</f>
        <v>0</v>
      </c>
      <c r="K47" s="1">
        <f t="shared" ref="K47:K58" si="14">SUM(D47:I47)</f>
        <v>0</v>
      </c>
      <c r="L47" s="1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>
        <f t="shared" si="12"/>
        <v>7</v>
      </c>
      <c r="B48" s="12" t="s">
        <v>44</v>
      </c>
      <c r="C48" s="17" t="s">
        <v>30</v>
      </c>
      <c r="D48" s="1"/>
      <c r="E48" s="10"/>
      <c r="F48" s="1"/>
      <c r="G48" s="10"/>
      <c r="H48" s="1"/>
      <c r="I48" s="10"/>
      <c r="J48" s="9">
        <f t="shared" si="13"/>
        <v>0</v>
      </c>
      <c r="K48" s="1">
        <f t="shared" si="14"/>
        <v>0</v>
      </c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1">
        <f t="shared" si="12"/>
        <v>8</v>
      </c>
      <c r="B49" s="13" t="s">
        <v>45</v>
      </c>
      <c r="C49" s="1" t="s">
        <v>15</v>
      </c>
      <c r="D49" s="1"/>
      <c r="E49" s="10"/>
      <c r="F49" s="1"/>
      <c r="G49" s="10"/>
      <c r="H49" s="1"/>
      <c r="I49" s="10"/>
      <c r="J49" s="9">
        <f t="shared" si="13"/>
        <v>0</v>
      </c>
      <c r="K49" s="1">
        <f t="shared" si="14"/>
        <v>0</v>
      </c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">
      <c r="A50" s="1">
        <f t="shared" si="12"/>
        <v>9</v>
      </c>
      <c r="B50" s="13" t="s">
        <v>46</v>
      </c>
      <c r="C50" s="1" t="s">
        <v>11</v>
      </c>
      <c r="D50" s="1"/>
      <c r="E50" s="10"/>
      <c r="F50" s="1"/>
      <c r="G50" s="10"/>
      <c r="H50" s="1"/>
      <c r="I50" s="10"/>
      <c r="J50" s="9">
        <f t="shared" si="13"/>
        <v>0</v>
      </c>
      <c r="K50" s="1">
        <f t="shared" si="14"/>
        <v>0</v>
      </c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">
      <c r="A51" s="1">
        <f t="shared" si="12"/>
        <v>10</v>
      </c>
      <c r="B51" s="13" t="s">
        <v>47</v>
      </c>
      <c r="C51" s="1" t="s">
        <v>14</v>
      </c>
      <c r="D51" s="1"/>
      <c r="E51" s="10"/>
      <c r="F51" s="1"/>
      <c r="G51" s="10"/>
      <c r="H51" s="1"/>
      <c r="I51" s="10"/>
      <c r="J51" s="9">
        <f t="shared" si="13"/>
        <v>0</v>
      </c>
      <c r="K51" s="1">
        <f t="shared" si="14"/>
        <v>0</v>
      </c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f t="shared" si="12"/>
        <v>11</v>
      </c>
      <c r="B52" s="13" t="s">
        <v>48</v>
      </c>
      <c r="C52" s="1" t="s">
        <v>11</v>
      </c>
      <c r="D52" s="1"/>
      <c r="E52" s="10"/>
      <c r="F52" s="1"/>
      <c r="G52" s="10"/>
      <c r="H52" s="1"/>
      <c r="I52" s="10"/>
      <c r="J52" s="9">
        <f t="shared" si="13"/>
        <v>0</v>
      </c>
      <c r="K52" s="1">
        <f t="shared" si="14"/>
        <v>0</v>
      </c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f t="shared" si="12"/>
        <v>12</v>
      </c>
      <c r="B53" s="13" t="s">
        <v>49</v>
      </c>
      <c r="C53" s="1" t="s">
        <v>15</v>
      </c>
      <c r="D53" s="1"/>
      <c r="E53" s="10"/>
      <c r="F53" s="2"/>
      <c r="G53" s="14"/>
      <c r="H53" s="1"/>
      <c r="I53" s="10"/>
      <c r="J53" s="9">
        <f t="shared" si="13"/>
        <v>0</v>
      </c>
      <c r="K53" s="1">
        <f t="shared" si="14"/>
        <v>0</v>
      </c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f t="shared" si="12"/>
        <v>13</v>
      </c>
      <c r="B54" s="13" t="s">
        <v>50</v>
      </c>
      <c r="C54" s="1" t="s">
        <v>11</v>
      </c>
      <c r="D54" s="1"/>
      <c r="E54" s="10"/>
      <c r="F54" s="1"/>
      <c r="G54" s="10"/>
      <c r="H54" s="1"/>
      <c r="I54" s="10"/>
      <c r="J54" s="9">
        <f t="shared" si="13"/>
        <v>0</v>
      </c>
      <c r="K54" s="1">
        <f t="shared" si="14"/>
        <v>0</v>
      </c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f t="shared" si="12"/>
        <v>14</v>
      </c>
      <c r="B55" s="13" t="s">
        <v>51</v>
      </c>
      <c r="C55" s="1" t="s">
        <v>11</v>
      </c>
      <c r="D55" s="1">
        <v>318</v>
      </c>
      <c r="E55" s="10"/>
      <c r="F55" s="1"/>
      <c r="G55" s="10"/>
      <c r="H55" s="1"/>
      <c r="I55" s="10"/>
      <c r="J55" s="9">
        <f t="shared" si="13"/>
        <v>1</v>
      </c>
      <c r="K55" s="1">
        <f t="shared" si="14"/>
        <v>318</v>
      </c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B56" s="13"/>
      <c r="C56" s="1"/>
      <c r="D56" s="1"/>
      <c r="E56" s="10"/>
      <c r="F56" s="1"/>
      <c r="G56" s="10"/>
      <c r="H56" s="1"/>
      <c r="I56" s="10"/>
      <c r="J56" s="9">
        <f t="shared" ref="J56:J58" si="15">IF(COUNTA(D56:I56)&gt;2,LARGE(D56:I56,1)+LARGE(D56:I56,2)+LARGE(D56:I56,3),COUNTA(D56:I56))</f>
        <v>0</v>
      </c>
      <c r="K56" s="1">
        <f t="shared" si="14"/>
        <v>0</v>
      </c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" customHeight="1" x14ac:dyDescent="0.2">
      <c r="A57" s="1"/>
      <c r="B57" s="1"/>
      <c r="C57" s="1"/>
      <c r="D57" s="1"/>
      <c r="E57" s="10"/>
      <c r="F57" s="1"/>
      <c r="G57" s="10"/>
      <c r="H57" s="1"/>
      <c r="I57" s="10"/>
      <c r="J57" s="9">
        <f t="shared" si="15"/>
        <v>0</v>
      </c>
      <c r="K57" s="1">
        <f t="shared" si="14"/>
        <v>0</v>
      </c>
      <c r="L57" s="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/>
      <c r="B58" s="13"/>
      <c r="C58" s="1"/>
      <c r="D58" s="1"/>
      <c r="E58" s="10"/>
      <c r="F58" s="1"/>
      <c r="G58" s="10"/>
      <c r="H58" s="1"/>
      <c r="I58" s="10"/>
      <c r="J58" s="9">
        <f t="shared" si="15"/>
        <v>0</v>
      </c>
      <c r="K58" s="1">
        <f t="shared" si="14"/>
        <v>0</v>
      </c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/>
      <c r="B59" s="13"/>
      <c r="C59" s="1"/>
      <c r="D59" s="1"/>
      <c r="E59" s="1"/>
      <c r="F59" s="1"/>
      <c r="G59" s="1"/>
      <c r="H59" s="1"/>
      <c r="I59" s="1"/>
      <c r="J59" s="9"/>
      <c r="K59" s="1"/>
      <c r="L59" s="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34.5" customHeight="1" x14ac:dyDescent="0.2">
      <c r="A60" s="3"/>
      <c r="B60" s="20"/>
      <c r="C60" s="21"/>
      <c r="D60" s="22" t="str">
        <f t="shared" ref="D60:I60" si="16">+D3</f>
        <v>24 et 25
sep 2022</v>
      </c>
      <c r="E60" s="22" t="str">
        <f t="shared" si="16"/>
        <v>8 et 9
oct 2022</v>
      </c>
      <c r="F60" s="22" t="str">
        <f t="shared" si="16"/>
        <v>22 et 23
oct 2022</v>
      </c>
      <c r="G60" s="22" t="str">
        <f t="shared" si="16"/>
        <v>12 et 13
nov 2022</v>
      </c>
      <c r="H60" s="22" t="str">
        <f t="shared" si="16"/>
        <v>26 et 27
nov 2022</v>
      </c>
      <c r="I60" s="22" t="str">
        <f t="shared" si="16"/>
        <v>3 et 4
dec 2022</v>
      </c>
      <c r="J60" s="5" t="s">
        <v>8</v>
      </c>
      <c r="K60" s="1"/>
      <c r="L60" s="1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52" t="s">
        <v>52</v>
      </c>
      <c r="B61" s="53"/>
      <c r="C61" s="1"/>
      <c r="D61" s="6" t="str">
        <f t="shared" ref="D61:I61" si="17">+D4</f>
        <v>TSJ</v>
      </c>
      <c r="E61" s="6" t="str">
        <f t="shared" si="17"/>
        <v>STBB</v>
      </c>
      <c r="F61" s="6" t="str">
        <f t="shared" si="17"/>
        <v>STMB</v>
      </c>
      <c r="G61" s="6" t="str">
        <f t="shared" si="17"/>
        <v>STPA</v>
      </c>
      <c r="H61" s="6" t="str">
        <f t="shared" si="17"/>
        <v>PB</v>
      </c>
      <c r="I61" s="6" t="str">
        <f t="shared" si="17"/>
        <v>USO</v>
      </c>
      <c r="J61" s="7" t="s">
        <v>16</v>
      </c>
      <c r="K61" s="1"/>
      <c r="L61" s="1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54" t="s">
        <v>17</v>
      </c>
      <c r="B62" s="47"/>
      <c r="C62" s="9" t="s">
        <v>18</v>
      </c>
      <c r="D62" s="1"/>
      <c r="E62" s="10"/>
      <c r="F62" s="1"/>
      <c r="G62" s="10"/>
      <c r="H62" s="1"/>
      <c r="I62" s="10"/>
      <c r="J62" s="9"/>
      <c r="K62" s="1"/>
      <c r="L62" s="1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" customHeight="1" x14ac:dyDescent="0.2">
      <c r="A63" s="1">
        <v>1</v>
      </c>
      <c r="B63" s="13"/>
      <c r="C63" s="1"/>
      <c r="D63" s="1"/>
      <c r="E63" s="10"/>
      <c r="F63" s="1"/>
      <c r="G63" s="10"/>
      <c r="H63" s="1"/>
      <c r="I63" s="10"/>
      <c r="J63" s="9">
        <f>IF(COUNTA(D63:I63)&gt;3,LARGE(D63:I63,1)+LARGE(D63:I63,2)+LARGE(D63:I63,3),COUNTA(D63:I63))</f>
        <v>0</v>
      </c>
      <c r="K63" s="1">
        <f>SUM(D63:I63)</f>
        <v>0</v>
      </c>
      <c r="L63" s="1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/>
      <c r="B64" s="13"/>
      <c r="C64" s="1"/>
      <c r="D64" s="1"/>
      <c r="E64" s="10"/>
      <c r="F64" s="1"/>
      <c r="G64" s="10"/>
      <c r="H64" s="1"/>
      <c r="I64" s="10"/>
      <c r="J64" s="9"/>
      <c r="K64" s="1"/>
      <c r="L64" s="1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/>
      <c r="B65" s="12"/>
      <c r="C65" s="1"/>
      <c r="D65" s="1"/>
      <c r="E65" s="10"/>
      <c r="F65" s="1"/>
      <c r="G65" s="10"/>
      <c r="H65" s="1"/>
      <c r="I65" s="10"/>
      <c r="J65" s="9"/>
      <c r="K65" s="1"/>
      <c r="L65" s="1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54" t="s">
        <v>20</v>
      </c>
      <c r="B66" s="47"/>
      <c r="C66" s="9" t="s">
        <v>18</v>
      </c>
      <c r="D66" s="1"/>
      <c r="E66" s="10"/>
      <c r="F66" s="1"/>
      <c r="G66" s="10"/>
      <c r="H66" s="1"/>
      <c r="I66" s="10"/>
      <c r="J66" s="9"/>
      <c r="K66" s="1"/>
      <c r="L66" s="1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v>1</v>
      </c>
      <c r="B67" s="23" t="s">
        <v>53</v>
      </c>
      <c r="C67" s="1" t="s">
        <v>15</v>
      </c>
      <c r="D67" s="1"/>
      <c r="E67" s="10"/>
      <c r="F67" s="1"/>
      <c r="G67" s="10"/>
      <c r="H67" s="1"/>
      <c r="I67" s="10"/>
      <c r="J67" s="9">
        <f t="shared" ref="J67:J68" si="18">IF(COUNTA(D67:I67)&gt;3,LARGE(D67:I67,1)+LARGE(D67:I67,2)+LARGE(D67:I67,3)+LARGE(D67:I67,3),COUNTA(D67:I67))</f>
        <v>0</v>
      </c>
      <c r="K67" s="1">
        <f t="shared" ref="K67:K68" si="19">SUM(D67:I67)</f>
        <v>0</v>
      </c>
      <c r="L67" s="1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/>
      <c r="B68" s="12"/>
      <c r="C68" s="1"/>
      <c r="D68" s="1"/>
      <c r="E68" s="10"/>
      <c r="F68" s="1"/>
      <c r="G68" s="10"/>
      <c r="H68" s="1"/>
      <c r="I68" s="10"/>
      <c r="J68" s="9">
        <f t="shared" si="18"/>
        <v>0</v>
      </c>
      <c r="K68" s="1">
        <f t="shared" si="19"/>
        <v>0</v>
      </c>
      <c r="L68" s="1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/>
      <c r="B69" s="12"/>
      <c r="C69" s="1"/>
      <c r="D69" s="1"/>
      <c r="E69" s="10"/>
      <c r="F69" s="1"/>
      <c r="G69" s="10"/>
      <c r="H69" s="1"/>
      <c r="I69" s="10"/>
      <c r="J69" s="9"/>
      <c r="K69" s="1"/>
      <c r="L69" s="1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54" t="s">
        <v>25</v>
      </c>
      <c r="B70" s="47"/>
      <c r="C70" s="9" t="s">
        <v>26</v>
      </c>
      <c r="D70" s="9"/>
      <c r="E70" s="11"/>
      <c r="F70" s="2"/>
      <c r="G70" s="24"/>
      <c r="H70" s="1"/>
      <c r="I70" s="10"/>
      <c r="J70" s="9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customHeight="1" x14ac:dyDescent="0.2">
      <c r="A71" s="1">
        <v>1</v>
      </c>
      <c r="B71" s="12" t="s">
        <v>54</v>
      </c>
      <c r="C71" s="1" t="s">
        <v>15</v>
      </c>
      <c r="D71" s="1"/>
      <c r="E71" s="10"/>
      <c r="F71" s="1"/>
      <c r="G71" s="10"/>
      <c r="H71" s="1"/>
      <c r="I71" s="10"/>
      <c r="J71" s="9"/>
      <c r="K71" s="1">
        <f>SUM(D71:I71)</f>
        <v>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customHeight="1" x14ac:dyDescent="0.2">
      <c r="A72" s="1"/>
      <c r="B72" s="12"/>
      <c r="C72" s="1"/>
      <c r="D72" s="1"/>
      <c r="E72" s="10"/>
      <c r="F72" s="1"/>
      <c r="G72" s="10"/>
      <c r="H72" s="1"/>
      <c r="I72" s="10"/>
      <c r="J72" s="9"/>
      <c r="K72" s="1"/>
      <c r="L72" s="1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/>
      <c r="B73" s="1"/>
      <c r="C73" s="1"/>
      <c r="D73" s="1"/>
      <c r="E73" s="10"/>
      <c r="F73" s="1"/>
      <c r="G73" s="10"/>
      <c r="H73" s="1"/>
      <c r="I73" s="10"/>
      <c r="J73" s="9"/>
      <c r="K73" s="1"/>
      <c r="L73" s="1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">
      <c r="A74" s="54" t="s">
        <v>35</v>
      </c>
      <c r="B74" s="47"/>
      <c r="C74" s="9" t="s">
        <v>26</v>
      </c>
      <c r="D74" s="9"/>
      <c r="E74" s="11"/>
      <c r="F74" s="2"/>
      <c r="G74" s="24"/>
      <c r="H74" s="1"/>
      <c r="I74" s="10"/>
      <c r="J74" s="9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customHeight="1" x14ac:dyDescent="0.2">
      <c r="A75" s="1">
        <v>1</v>
      </c>
      <c r="B75" s="12" t="s">
        <v>55</v>
      </c>
      <c r="C75" s="1" t="s">
        <v>11</v>
      </c>
      <c r="D75" s="1"/>
      <c r="E75" s="10"/>
      <c r="F75" s="1"/>
      <c r="G75" s="10"/>
      <c r="H75" s="1"/>
      <c r="I75" s="10"/>
      <c r="J75" s="9">
        <f>IF(COUNTA(D75:I75)&gt;3,LARGE(D75:I75,1)+LARGE(D75:I75,2)+LARGE(D75:I75,3)+LARGE(D75:I75,4),COUNTA(D75:I75))</f>
        <v>0</v>
      </c>
      <c r="K75" s="1">
        <f>SUM(D75:I75)</f>
        <v>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customHeight="1" x14ac:dyDescent="0.2">
      <c r="A76" s="1">
        <f t="shared" ref="A76:A77" si="20">A75+1</f>
        <v>2</v>
      </c>
      <c r="B76" s="16" t="s">
        <v>56</v>
      </c>
      <c r="C76" s="1" t="s">
        <v>11</v>
      </c>
      <c r="D76" s="1">
        <v>318</v>
      </c>
      <c r="E76" s="10"/>
      <c r="F76" s="2"/>
      <c r="G76" s="10"/>
      <c r="H76" s="1"/>
      <c r="I76" s="10"/>
      <c r="J76" s="9">
        <f>IF(COUNTA(E76:I76)&gt;3,LARGE(E76:I76,1)+LARGE(E76:I76,2)+LARGE(E76:I76,3)+LARGE(E76:I76,3),COUNTA(E76:I76))</f>
        <v>0</v>
      </c>
      <c r="K76" s="1">
        <f>SUM(E76:I76)</f>
        <v>0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customHeight="1" x14ac:dyDescent="0.2">
      <c r="A77" s="1">
        <f t="shared" si="20"/>
        <v>3</v>
      </c>
      <c r="B77" s="2"/>
      <c r="C77" s="2"/>
      <c r="D77" s="1"/>
      <c r="E77" s="10"/>
      <c r="F77" s="2"/>
      <c r="G77" s="10"/>
      <c r="H77" s="1"/>
      <c r="I77" s="10"/>
      <c r="J77" s="9">
        <f>IF(COUNTA(D77:I77)&gt;3,LARGE(D77:I77,1)+LARGE(D77:I77,2)+LARGE(D77:I77,3)+LARGE(D77:I77,3),COUNTA(D77:I77))</f>
        <v>0</v>
      </c>
      <c r="K77" s="1">
        <f>SUM(D77:I77)</f>
        <v>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customHeight="1" x14ac:dyDescent="0.2">
      <c r="A78" s="8"/>
      <c r="B78" s="12"/>
      <c r="C78" s="1"/>
      <c r="D78" s="1"/>
      <c r="E78" s="11"/>
      <c r="F78" s="2"/>
      <c r="G78" s="10"/>
      <c r="H78" s="1"/>
      <c r="I78" s="10"/>
      <c r="J78" s="9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 x14ac:dyDescent="0.2">
      <c r="A79" s="54" t="s">
        <v>37</v>
      </c>
      <c r="B79" s="47"/>
      <c r="C79" s="9" t="s">
        <v>26</v>
      </c>
      <c r="D79" s="9"/>
      <c r="E79" s="11"/>
      <c r="F79" s="2"/>
      <c r="G79" s="24"/>
      <c r="H79" s="1"/>
      <c r="I79" s="10"/>
      <c r="J79" s="9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customHeight="1" x14ac:dyDescent="0.2">
      <c r="A80" s="1">
        <v>1</v>
      </c>
      <c r="B80" s="13" t="s">
        <v>39</v>
      </c>
      <c r="C80" s="1" t="s">
        <v>11</v>
      </c>
      <c r="D80" s="1">
        <v>324</v>
      </c>
      <c r="E80" s="10"/>
      <c r="F80" s="1"/>
      <c r="G80" s="10"/>
      <c r="H80" s="1"/>
      <c r="I80" s="10"/>
      <c r="J80" s="9"/>
      <c r="K80" s="1"/>
      <c r="L80" s="1"/>
      <c r="M80" s="19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 x14ac:dyDescent="0.2">
      <c r="A81" s="1">
        <f t="shared" ref="A81:A129" si="21">A80+1</f>
        <v>2</v>
      </c>
      <c r="B81" s="13" t="s">
        <v>57</v>
      </c>
      <c r="C81" s="1" t="s">
        <v>12</v>
      </c>
      <c r="D81" s="1"/>
      <c r="E81" s="10"/>
      <c r="F81" s="1"/>
      <c r="G81" s="10"/>
      <c r="H81" s="1"/>
      <c r="I81" s="10"/>
      <c r="J81" s="9">
        <f t="shared" ref="J81:J84" si="22">IF(COUNTA(D81:I81)&gt;3,LARGE(D81:I81,1)+LARGE(D81:I81,2)+LARGE(D81:I81,3)+LARGE(D81:I81,4),COUNTA(D81:I81))</f>
        <v>0</v>
      </c>
      <c r="K81" s="1">
        <f t="shared" ref="K81:K84" si="23">SUM(D81:I81)</f>
        <v>0</v>
      </c>
      <c r="L81" s="1"/>
      <c r="M81" s="19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 x14ac:dyDescent="0.2">
      <c r="A82" s="1">
        <f t="shared" si="21"/>
        <v>3</v>
      </c>
      <c r="B82" s="13" t="s">
        <v>58</v>
      </c>
      <c r="C82" s="1" t="s">
        <v>14</v>
      </c>
      <c r="D82" s="1">
        <v>310</v>
      </c>
      <c r="E82" s="10"/>
      <c r="F82" s="1"/>
      <c r="G82" s="10"/>
      <c r="H82" s="1"/>
      <c r="I82" s="10"/>
      <c r="J82" s="9">
        <f t="shared" si="22"/>
        <v>1</v>
      </c>
      <c r="K82" s="1">
        <f t="shared" si="23"/>
        <v>310</v>
      </c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1">
        <f t="shared" si="21"/>
        <v>4</v>
      </c>
      <c r="B83" s="13" t="s">
        <v>59</v>
      </c>
      <c r="C83" s="1" t="s">
        <v>12</v>
      </c>
      <c r="D83" s="1"/>
      <c r="E83" s="10"/>
      <c r="F83" s="1"/>
      <c r="G83" s="10"/>
      <c r="H83" s="1"/>
      <c r="I83" s="10"/>
      <c r="J83" s="9">
        <f t="shared" si="22"/>
        <v>0</v>
      </c>
      <c r="K83" s="1">
        <f t="shared" si="23"/>
        <v>0</v>
      </c>
      <c r="L83" s="1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1">
        <f t="shared" si="21"/>
        <v>5</v>
      </c>
      <c r="B84" s="13" t="s">
        <v>60</v>
      </c>
      <c r="C84" s="1" t="s">
        <v>15</v>
      </c>
      <c r="D84" s="1"/>
      <c r="E84" s="10"/>
      <c r="F84" s="1"/>
      <c r="G84" s="10"/>
      <c r="H84" s="1"/>
      <c r="I84" s="10"/>
      <c r="J84" s="9">
        <f t="shared" si="22"/>
        <v>0</v>
      </c>
      <c r="K84" s="1">
        <f t="shared" si="23"/>
        <v>0</v>
      </c>
      <c r="L84" s="1"/>
      <c r="M84" s="2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 x14ac:dyDescent="0.2">
      <c r="A85" s="1">
        <f t="shared" si="21"/>
        <v>6</v>
      </c>
      <c r="B85" s="13" t="s">
        <v>61</v>
      </c>
      <c r="C85" s="1" t="s">
        <v>11</v>
      </c>
      <c r="D85" s="1">
        <v>378</v>
      </c>
      <c r="E85" s="10"/>
      <c r="F85" s="1"/>
      <c r="G85" s="10"/>
      <c r="H85" s="1"/>
      <c r="I85" s="10"/>
      <c r="J85" s="9"/>
      <c r="K85" s="1"/>
      <c r="L85" s="1"/>
      <c r="M85" s="19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 x14ac:dyDescent="0.2">
      <c r="A86" s="1">
        <f t="shared" si="21"/>
        <v>7</v>
      </c>
      <c r="B86" s="13" t="s">
        <v>62</v>
      </c>
      <c r="C86" s="1" t="s">
        <v>13</v>
      </c>
      <c r="D86" s="1"/>
      <c r="E86" s="10"/>
      <c r="F86" s="1"/>
      <c r="G86" s="10"/>
      <c r="H86" s="1"/>
      <c r="I86" s="10"/>
      <c r="J86" s="9">
        <f t="shared" ref="J86:J87" si="24">IF(COUNTA(D86:I86)&gt;3,LARGE(D86:I86,1)+LARGE(D86:I86,2)+LARGE(D86:I86,3)+LARGE(D86:I86,4),COUNTA(D86:I86))</f>
        <v>0</v>
      </c>
      <c r="K86" s="1">
        <f t="shared" ref="K86:K87" si="25">SUM(D86:I86)</f>
        <v>0</v>
      </c>
      <c r="L86" s="1"/>
      <c r="M86" s="19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 x14ac:dyDescent="0.2">
      <c r="A87" s="1">
        <f t="shared" si="21"/>
        <v>8</v>
      </c>
      <c r="B87" s="12" t="s">
        <v>63</v>
      </c>
      <c r="C87" s="1" t="s">
        <v>11</v>
      </c>
      <c r="D87" s="1">
        <v>362</v>
      </c>
      <c r="E87" s="10"/>
      <c r="F87" s="1"/>
      <c r="G87" s="10"/>
      <c r="H87" s="1"/>
      <c r="I87" s="10"/>
      <c r="J87" s="9">
        <f t="shared" si="24"/>
        <v>1</v>
      </c>
      <c r="K87" s="1">
        <f t="shared" si="25"/>
        <v>362</v>
      </c>
      <c r="L87" s="1"/>
      <c r="M87" s="2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 x14ac:dyDescent="0.2">
      <c r="A88" s="1">
        <f t="shared" si="21"/>
        <v>9</v>
      </c>
      <c r="B88" s="13" t="s">
        <v>64</v>
      </c>
      <c r="C88" s="1" t="s">
        <v>10</v>
      </c>
      <c r="D88" s="1">
        <v>304</v>
      </c>
      <c r="E88" s="10"/>
      <c r="F88" s="1"/>
      <c r="G88" s="10"/>
      <c r="H88" s="1"/>
      <c r="I88" s="10"/>
      <c r="J88" s="9"/>
      <c r="K88" s="1"/>
      <c r="L88" s="1"/>
      <c r="M88" s="2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 x14ac:dyDescent="0.2">
      <c r="A89" s="1">
        <f t="shared" si="21"/>
        <v>10</v>
      </c>
      <c r="B89" s="13" t="s">
        <v>65</v>
      </c>
      <c r="C89" s="1" t="s">
        <v>11</v>
      </c>
      <c r="D89" s="1">
        <v>321</v>
      </c>
      <c r="E89" s="10"/>
      <c r="F89" s="1"/>
      <c r="G89" s="10"/>
      <c r="H89" s="1"/>
      <c r="I89" s="10"/>
      <c r="J89" s="9">
        <f>IF(COUNTA(D89:I89)&gt;3,LARGE(D89:I89,1)+LARGE(D89:I89,2)+LARGE(D89:I89,3)+LARGE(D89:I89,4),COUNTA(D89:I89))</f>
        <v>1</v>
      </c>
      <c r="K89" s="1">
        <f>SUM(D89:I89)</f>
        <v>321</v>
      </c>
      <c r="L89" s="1"/>
      <c r="M89" s="2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 x14ac:dyDescent="0.2">
      <c r="A90" s="1">
        <f t="shared" si="21"/>
        <v>11</v>
      </c>
      <c r="B90" s="13" t="s">
        <v>66</v>
      </c>
      <c r="C90" s="1" t="s">
        <v>10</v>
      </c>
      <c r="D90" s="1">
        <v>312</v>
      </c>
      <c r="E90" s="10"/>
      <c r="F90" s="1"/>
      <c r="G90" s="10"/>
      <c r="H90" s="1"/>
      <c r="I90" s="10"/>
      <c r="J90" s="9"/>
      <c r="K90" s="1"/>
      <c r="L90" s="1"/>
      <c r="M90" s="2"/>
      <c r="N90" s="1"/>
      <c r="O90" s="1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1">
        <f t="shared" si="21"/>
        <v>12</v>
      </c>
      <c r="B91" s="13" t="s">
        <v>67</v>
      </c>
      <c r="C91" s="1" t="s">
        <v>10</v>
      </c>
      <c r="D91" s="1"/>
      <c r="E91" s="10"/>
      <c r="F91" s="1"/>
      <c r="G91" s="10"/>
      <c r="H91" s="1"/>
      <c r="I91" s="10"/>
      <c r="J91" s="9">
        <f t="shared" ref="J91:J98" si="26">IF(COUNTA(D91:I91)&gt;3,LARGE(D91:I91,1)+LARGE(D91:I91,2)+LARGE(D91:I91,3)+LARGE(D91:I91,4),COUNTA(D91:I91))</f>
        <v>0</v>
      </c>
      <c r="K91" s="1">
        <f t="shared" ref="K91:K98" si="27">SUM(D91:I91)</f>
        <v>0</v>
      </c>
      <c r="L91" s="1"/>
      <c r="M91" s="2"/>
      <c r="N91" s="1"/>
      <c r="O91" s="1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1">
        <f t="shared" si="21"/>
        <v>13</v>
      </c>
      <c r="B92" s="12" t="s">
        <v>68</v>
      </c>
      <c r="C92" s="1" t="s">
        <v>12</v>
      </c>
      <c r="D92" s="1"/>
      <c r="E92" s="10"/>
      <c r="F92" s="1"/>
      <c r="G92" s="10"/>
      <c r="H92" s="1"/>
      <c r="I92" s="10"/>
      <c r="J92" s="9">
        <f t="shared" si="26"/>
        <v>0</v>
      </c>
      <c r="K92" s="1">
        <f t="shared" si="27"/>
        <v>0</v>
      </c>
      <c r="L92" s="1"/>
      <c r="M92" s="2"/>
      <c r="N92" s="1"/>
      <c r="O92" s="1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">
      <c r="A93" s="1">
        <f t="shared" si="21"/>
        <v>14</v>
      </c>
      <c r="B93" s="13" t="s">
        <v>69</v>
      </c>
      <c r="C93" s="1" t="s">
        <v>14</v>
      </c>
      <c r="D93" s="1">
        <v>322</v>
      </c>
      <c r="E93" s="10"/>
      <c r="F93" s="1"/>
      <c r="G93" s="10"/>
      <c r="H93" s="1"/>
      <c r="I93" s="10"/>
      <c r="J93" s="9">
        <f t="shared" si="26"/>
        <v>1</v>
      </c>
      <c r="K93" s="1">
        <f t="shared" si="27"/>
        <v>322</v>
      </c>
      <c r="L93" s="1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1">
        <f t="shared" si="21"/>
        <v>15</v>
      </c>
      <c r="B94" s="25" t="s">
        <v>70</v>
      </c>
      <c r="C94" s="1" t="s">
        <v>14</v>
      </c>
      <c r="D94" s="1">
        <v>275</v>
      </c>
      <c r="E94" s="10"/>
      <c r="F94" s="1"/>
      <c r="G94" s="10"/>
      <c r="H94" s="18"/>
      <c r="I94" s="10"/>
      <c r="J94" s="9">
        <f t="shared" si="26"/>
        <v>1</v>
      </c>
      <c r="K94" s="1">
        <f t="shared" si="27"/>
        <v>275</v>
      </c>
      <c r="L94" s="1"/>
      <c r="M94" s="2"/>
      <c r="N94" s="1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">
      <c r="A95" s="1">
        <f t="shared" si="21"/>
        <v>16</v>
      </c>
      <c r="B95" s="12" t="s">
        <v>71</v>
      </c>
      <c r="C95" s="1" t="s">
        <v>13</v>
      </c>
      <c r="D95" s="1">
        <v>307</v>
      </c>
      <c r="E95" s="10"/>
      <c r="F95" s="1"/>
      <c r="G95" s="10"/>
      <c r="H95" s="1"/>
      <c r="I95" s="10"/>
      <c r="J95" s="9">
        <f t="shared" si="26"/>
        <v>1</v>
      </c>
      <c r="K95" s="1">
        <f t="shared" si="27"/>
        <v>307</v>
      </c>
      <c r="L95" s="1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">
      <c r="A96" s="1">
        <f t="shared" si="21"/>
        <v>17</v>
      </c>
      <c r="B96" s="13" t="s">
        <v>72</v>
      </c>
      <c r="C96" s="1" t="s">
        <v>13</v>
      </c>
      <c r="D96" s="1"/>
      <c r="E96" s="10"/>
      <c r="F96" s="1"/>
      <c r="G96" s="10"/>
      <c r="H96" s="1"/>
      <c r="I96" s="10"/>
      <c r="J96" s="9">
        <f t="shared" si="26"/>
        <v>0</v>
      </c>
      <c r="K96" s="1">
        <f t="shared" si="27"/>
        <v>0</v>
      </c>
      <c r="L96" s="1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2">
      <c r="A97" s="1">
        <f t="shared" si="21"/>
        <v>18</v>
      </c>
      <c r="B97" s="12" t="s">
        <v>73</v>
      </c>
      <c r="C97" s="1" t="s">
        <v>12</v>
      </c>
      <c r="D97" s="1"/>
      <c r="E97" s="10"/>
      <c r="F97" s="1"/>
      <c r="G97" s="10"/>
      <c r="H97" s="1"/>
      <c r="I97" s="10"/>
      <c r="J97" s="9">
        <f t="shared" si="26"/>
        <v>0</v>
      </c>
      <c r="K97" s="1">
        <f t="shared" si="27"/>
        <v>0</v>
      </c>
      <c r="L97" s="1"/>
      <c r="M97" s="19"/>
      <c r="N97" s="1"/>
      <c r="O97" s="1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2">
      <c r="A98" s="1">
        <f t="shared" si="21"/>
        <v>19</v>
      </c>
      <c r="B98" s="13" t="s">
        <v>74</v>
      </c>
      <c r="C98" s="1" t="s">
        <v>13</v>
      </c>
      <c r="D98" s="1">
        <v>356</v>
      </c>
      <c r="E98" s="10"/>
      <c r="F98" s="1"/>
      <c r="G98" s="10"/>
      <c r="H98" s="18"/>
      <c r="I98" s="10"/>
      <c r="J98" s="9">
        <f t="shared" si="26"/>
        <v>1</v>
      </c>
      <c r="K98" s="1">
        <f t="shared" si="27"/>
        <v>356</v>
      </c>
      <c r="L98" s="1"/>
      <c r="M98" s="2"/>
      <c r="N98" s="1"/>
      <c r="O98" s="1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3.5" customHeight="1" x14ac:dyDescent="0.2">
      <c r="A99" s="1">
        <f t="shared" si="21"/>
        <v>20</v>
      </c>
      <c r="B99" s="13" t="s">
        <v>75</v>
      </c>
      <c r="C99" s="1" t="s">
        <v>10</v>
      </c>
      <c r="D99" s="1">
        <v>375</v>
      </c>
      <c r="E99" s="10"/>
      <c r="F99" s="1"/>
      <c r="G99" s="10"/>
      <c r="H99" s="1"/>
      <c r="I99" s="10"/>
      <c r="J99" s="9"/>
      <c r="K99" s="1"/>
      <c r="L99" s="1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3.5" customHeight="1" x14ac:dyDescent="0.2">
      <c r="A100" s="1">
        <f t="shared" si="21"/>
        <v>21</v>
      </c>
      <c r="B100" s="12" t="s">
        <v>76</v>
      </c>
      <c r="C100" s="1" t="s">
        <v>14</v>
      </c>
      <c r="D100" s="1">
        <v>324</v>
      </c>
      <c r="E100" s="10"/>
      <c r="F100" s="1"/>
      <c r="G100" s="10"/>
      <c r="H100" s="1"/>
      <c r="I100" s="10"/>
      <c r="J100" s="9">
        <f t="shared" ref="J100:J105" si="28">IF(COUNTA(D100:I100)&gt;3,LARGE(D100:I100,1)+LARGE(D100:I100,2)+LARGE(D100:I100,3)+LARGE(D100:I100,4),COUNTA(D100:I100))</f>
        <v>1</v>
      </c>
      <c r="K100" s="1">
        <f t="shared" ref="K100:K105" si="29">SUM(D100:I100)</f>
        <v>324</v>
      </c>
      <c r="L100" s="1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2">
      <c r="A101" s="1">
        <f t="shared" si="21"/>
        <v>22</v>
      </c>
      <c r="B101" s="13" t="s">
        <v>77</v>
      </c>
      <c r="C101" s="1" t="s">
        <v>12</v>
      </c>
      <c r="D101" s="1"/>
      <c r="E101" s="10"/>
      <c r="F101" s="1"/>
      <c r="G101" s="10"/>
      <c r="H101" s="1"/>
      <c r="I101" s="10"/>
      <c r="J101" s="9">
        <f t="shared" si="28"/>
        <v>0</v>
      </c>
      <c r="K101" s="1">
        <f t="shared" si="29"/>
        <v>0</v>
      </c>
      <c r="L101" s="1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">
      <c r="A102" s="1">
        <f t="shared" si="21"/>
        <v>23</v>
      </c>
      <c r="B102" s="13" t="s">
        <v>78</v>
      </c>
      <c r="C102" s="1" t="s">
        <v>10</v>
      </c>
      <c r="D102" s="1"/>
      <c r="E102" s="10"/>
      <c r="F102" s="1"/>
      <c r="G102" s="10"/>
      <c r="H102" s="1"/>
      <c r="I102" s="10"/>
      <c r="J102" s="9">
        <f t="shared" si="28"/>
        <v>0</v>
      </c>
      <c r="K102" s="1">
        <f t="shared" si="29"/>
        <v>0</v>
      </c>
      <c r="L102" s="1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">
      <c r="A103" s="1">
        <f t="shared" si="21"/>
        <v>24</v>
      </c>
      <c r="B103" s="12" t="s">
        <v>79</v>
      </c>
      <c r="C103" s="1" t="s">
        <v>10</v>
      </c>
      <c r="D103" s="1">
        <v>346</v>
      </c>
      <c r="E103" s="10"/>
      <c r="F103" s="1"/>
      <c r="G103" s="10"/>
      <c r="H103" s="1"/>
      <c r="I103" s="10"/>
      <c r="J103" s="9">
        <f t="shared" si="28"/>
        <v>1</v>
      </c>
      <c r="K103" s="1">
        <f t="shared" si="29"/>
        <v>346</v>
      </c>
      <c r="L103" s="1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">
      <c r="A104" s="1">
        <f t="shared" si="21"/>
        <v>25</v>
      </c>
      <c r="B104" s="13" t="s">
        <v>80</v>
      </c>
      <c r="C104" s="1" t="s">
        <v>30</v>
      </c>
      <c r="D104" s="1"/>
      <c r="E104" s="10"/>
      <c r="F104" s="1"/>
      <c r="G104" s="10"/>
      <c r="H104" s="1"/>
      <c r="I104" s="10"/>
      <c r="J104" s="9">
        <f t="shared" si="28"/>
        <v>0</v>
      </c>
      <c r="K104" s="1">
        <f t="shared" si="29"/>
        <v>0</v>
      </c>
      <c r="L104" s="1"/>
      <c r="M104" s="2"/>
      <c r="N104" s="1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">
      <c r="A105" s="1">
        <f t="shared" si="21"/>
        <v>26</v>
      </c>
      <c r="B105" s="12" t="s">
        <v>81</v>
      </c>
      <c r="C105" s="1" t="s">
        <v>12</v>
      </c>
      <c r="D105" s="1"/>
      <c r="E105" s="10"/>
      <c r="F105" s="1"/>
      <c r="G105" s="10"/>
      <c r="H105" s="1"/>
      <c r="I105" s="10"/>
      <c r="J105" s="9">
        <f t="shared" si="28"/>
        <v>0</v>
      </c>
      <c r="K105" s="1">
        <f t="shared" si="29"/>
        <v>0</v>
      </c>
      <c r="L105" s="1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">
      <c r="A106" s="1">
        <f t="shared" si="21"/>
        <v>27</v>
      </c>
      <c r="B106" s="13" t="s">
        <v>82</v>
      </c>
      <c r="C106" s="1" t="s">
        <v>10</v>
      </c>
      <c r="D106" s="1">
        <v>361</v>
      </c>
      <c r="E106" s="10"/>
      <c r="F106" s="1"/>
      <c r="G106" s="10"/>
      <c r="H106" s="1"/>
      <c r="I106" s="10"/>
      <c r="J106" s="9"/>
      <c r="K106" s="1"/>
      <c r="L106" s="1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">
      <c r="A107" s="1">
        <f t="shared" si="21"/>
        <v>28</v>
      </c>
      <c r="B107" s="12" t="s">
        <v>55</v>
      </c>
      <c r="C107" s="1" t="s">
        <v>11</v>
      </c>
      <c r="D107" s="1">
        <v>365</v>
      </c>
      <c r="E107" s="10"/>
      <c r="F107" s="1"/>
      <c r="G107" s="10"/>
      <c r="H107" s="1"/>
      <c r="I107" s="10"/>
      <c r="J107" s="9"/>
      <c r="K107" s="1"/>
      <c r="L107" s="1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2">
      <c r="A108" s="1">
        <f t="shared" si="21"/>
        <v>29</v>
      </c>
      <c r="B108" s="13" t="s">
        <v>83</v>
      </c>
      <c r="C108" s="1" t="s">
        <v>14</v>
      </c>
      <c r="D108" s="1"/>
      <c r="E108" s="10"/>
      <c r="F108" s="1"/>
      <c r="G108" s="10"/>
      <c r="H108" s="1"/>
      <c r="I108" s="10"/>
      <c r="J108" s="9">
        <f t="shared" ref="J108:J114" si="30">IF(COUNTA(D108:I108)&gt;3,LARGE(D108:I108,1)+LARGE(D108:I108,2)+LARGE(D108:I108,3)+LARGE(D108:I108,4),COUNTA(D108:I108))</f>
        <v>0</v>
      </c>
      <c r="K108" s="1">
        <f t="shared" ref="K108:K114" si="31">SUM(D108:I108)</f>
        <v>0</v>
      </c>
      <c r="L108" s="1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2">
      <c r="A109" s="1">
        <f t="shared" si="21"/>
        <v>30</v>
      </c>
      <c r="B109" s="13" t="s">
        <v>84</v>
      </c>
      <c r="C109" s="1" t="s">
        <v>12</v>
      </c>
      <c r="D109" s="1"/>
      <c r="E109" s="10"/>
      <c r="F109" s="1"/>
      <c r="G109" s="10"/>
      <c r="H109" s="1"/>
      <c r="I109" s="10"/>
      <c r="J109" s="9">
        <f t="shared" si="30"/>
        <v>0</v>
      </c>
      <c r="K109" s="1">
        <f t="shared" si="31"/>
        <v>0</v>
      </c>
      <c r="L109" s="2"/>
      <c r="M109" s="19"/>
      <c r="N109" s="1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2">
      <c r="A110" s="1">
        <f t="shared" si="21"/>
        <v>31</v>
      </c>
      <c r="B110" s="13" t="s">
        <v>85</v>
      </c>
      <c r="C110" s="1" t="s">
        <v>10</v>
      </c>
      <c r="D110" s="1"/>
      <c r="E110" s="10"/>
      <c r="F110" s="1"/>
      <c r="G110" s="10"/>
      <c r="H110" s="1"/>
      <c r="I110" s="10"/>
      <c r="J110" s="9">
        <f t="shared" si="30"/>
        <v>0</v>
      </c>
      <c r="K110" s="1">
        <f t="shared" si="31"/>
        <v>0</v>
      </c>
      <c r="L110" s="2"/>
      <c r="M110" s="19"/>
      <c r="N110" s="1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2">
      <c r="A111" s="1">
        <f t="shared" si="21"/>
        <v>32</v>
      </c>
      <c r="B111" s="12" t="s">
        <v>86</v>
      </c>
      <c r="C111" s="1" t="s">
        <v>10</v>
      </c>
      <c r="D111" s="1">
        <v>363</v>
      </c>
      <c r="E111" s="10"/>
      <c r="F111" s="1"/>
      <c r="G111" s="10"/>
      <c r="H111" s="1"/>
      <c r="I111" s="10"/>
      <c r="J111" s="9">
        <f t="shared" si="30"/>
        <v>1</v>
      </c>
      <c r="K111" s="1">
        <f t="shared" si="31"/>
        <v>363</v>
      </c>
      <c r="L111" s="1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2">
      <c r="A112" s="1">
        <f t="shared" si="21"/>
        <v>33</v>
      </c>
      <c r="B112" s="13" t="s">
        <v>87</v>
      </c>
      <c r="C112" s="1" t="s">
        <v>10</v>
      </c>
      <c r="D112" s="1">
        <v>326</v>
      </c>
      <c r="E112" s="10"/>
      <c r="F112" s="1"/>
      <c r="G112" s="10"/>
      <c r="H112" s="1"/>
      <c r="I112" s="10"/>
      <c r="J112" s="9">
        <f t="shared" si="30"/>
        <v>1</v>
      </c>
      <c r="K112" s="1">
        <f t="shared" si="31"/>
        <v>326</v>
      </c>
      <c r="L112" s="1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2">
      <c r="A113" s="1">
        <f t="shared" si="21"/>
        <v>34</v>
      </c>
      <c r="B113" s="13" t="s">
        <v>88</v>
      </c>
      <c r="C113" s="1" t="s">
        <v>10</v>
      </c>
      <c r="D113" s="1"/>
      <c r="E113" s="10"/>
      <c r="F113" s="1"/>
      <c r="G113" s="10"/>
      <c r="H113" s="1"/>
      <c r="I113" s="10"/>
      <c r="J113" s="9">
        <f t="shared" si="30"/>
        <v>0</v>
      </c>
      <c r="K113" s="1">
        <f t="shared" si="31"/>
        <v>0</v>
      </c>
      <c r="L113" s="1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2">
      <c r="A114" s="1">
        <f t="shared" si="21"/>
        <v>35</v>
      </c>
      <c r="B114" s="13" t="s">
        <v>89</v>
      </c>
      <c r="C114" s="1" t="s">
        <v>14</v>
      </c>
      <c r="D114" s="1">
        <v>318</v>
      </c>
      <c r="E114" s="10"/>
      <c r="F114" s="1"/>
      <c r="G114" s="10"/>
      <c r="H114" s="1"/>
      <c r="I114" s="10"/>
      <c r="J114" s="9">
        <f t="shared" si="30"/>
        <v>1</v>
      </c>
      <c r="K114" s="1">
        <f t="shared" si="31"/>
        <v>318</v>
      </c>
      <c r="L114" s="1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">
      <c r="A115" s="1">
        <f t="shared" si="21"/>
        <v>36</v>
      </c>
      <c r="B115" s="12" t="s">
        <v>90</v>
      </c>
      <c r="C115" s="1" t="s">
        <v>13</v>
      </c>
      <c r="D115" s="1">
        <v>330</v>
      </c>
      <c r="E115" s="10"/>
      <c r="F115" s="1"/>
      <c r="G115" s="10"/>
      <c r="H115" s="1"/>
      <c r="I115" s="10"/>
      <c r="J115" s="9"/>
      <c r="K115" s="1"/>
      <c r="L115" s="1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">
      <c r="A116" s="1">
        <f t="shared" si="21"/>
        <v>37</v>
      </c>
      <c r="B116" s="12" t="s">
        <v>91</v>
      </c>
      <c r="C116" s="1" t="s">
        <v>11</v>
      </c>
      <c r="D116" s="1">
        <v>307</v>
      </c>
      <c r="E116" s="10"/>
      <c r="F116" s="1"/>
      <c r="G116" s="10"/>
      <c r="H116" s="1"/>
      <c r="I116" s="10"/>
      <c r="J116" s="9"/>
      <c r="K116" s="1"/>
      <c r="L116" s="1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">
      <c r="A117" s="1">
        <f t="shared" si="21"/>
        <v>38</v>
      </c>
      <c r="B117" s="12" t="s">
        <v>92</v>
      </c>
      <c r="C117" s="1" t="s">
        <v>15</v>
      </c>
      <c r="D117" s="1"/>
      <c r="E117" s="10"/>
      <c r="F117" s="1"/>
      <c r="G117" s="10"/>
      <c r="H117" s="1"/>
      <c r="I117" s="10"/>
      <c r="J117" s="9">
        <f t="shared" ref="J117:J123" si="32">IF(COUNTA(D117:I117)&gt;3,LARGE(D117:I117,1)+LARGE(D117:I117,2)+LARGE(D117:I117,3)+LARGE(D117:I117,4),COUNTA(D117:I117))</f>
        <v>0</v>
      </c>
      <c r="K117" s="1">
        <f t="shared" ref="K117:K137" si="33">SUM(D117:I117)</f>
        <v>0</v>
      </c>
      <c r="L117" s="1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>
        <f t="shared" si="21"/>
        <v>39</v>
      </c>
      <c r="B118" s="26" t="s">
        <v>93</v>
      </c>
      <c r="C118" s="1" t="s">
        <v>11</v>
      </c>
      <c r="D118" s="1"/>
      <c r="E118" s="10"/>
      <c r="F118" s="1"/>
      <c r="G118" s="10"/>
      <c r="H118" s="1"/>
      <c r="I118" s="10"/>
      <c r="J118" s="9">
        <f t="shared" si="32"/>
        <v>0</v>
      </c>
      <c r="K118" s="1">
        <f t="shared" si="33"/>
        <v>0</v>
      </c>
      <c r="L118" s="1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>
        <f t="shared" si="21"/>
        <v>40</v>
      </c>
      <c r="B119" s="13" t="s">
        <v>94</v>
      </c>
      <c r="C119" s="1" t="s">
        <v>12</v>
      </c>
      <c r="D119" s="1"/>
      <c r="E119" s="10"/>
      <c r="F119" s="1"/>
      <c r="G119" s="10"/>
      <c r="H119" s="1"/>
      <c r="I119" s="10"/>
      <c r="J119" s="9">
        <f t="shared" si="32"/>
        <v>0</v>
      </c>
      <c r="K119" s="1">
        <f t="shared" si="33"/>
        <v>0</v>
      </c>
      <c r="L119" s="1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f t="shared" si="21"/>
        <v>41</v>
      </c>
      <c r="B120" s="13" t="s">
        <v>95</v>
      </c>
      <c r="C120" s="1" t="s">
        <v>12</v>
      </c>
      <c r="D120" s="1">
        <v>334</v>
      </c>
      <c r="E120" s="10"/>
      <c r="F120" s="1"/>
      <c r="G120" s="10"/>
      <c r="H120" s="1"/>
      <c r="I120" s="10"/>
      <c r="J120" s="9">
        <f t="shared" si="32"/>
        <v>1</v>
      </c>
      <c r="K120" s="1">
        <f t="shared" si="33"/>
        <v>334</v>
      </c>
      <c r="L120" s="1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f t="shared" si="21"/>
        <v>42</v>
      </c>
      <c r="B121" s="12" t="s">
        <v>96</v>
      </c>
      <c r="C121" s="1" t="s">
        <v>13</v>
      </c>
      <c r="D121" s="1"/>
      <c r="E121" s="10"/>
      <c r="F121" s="1"/>
      <c r="G121" s="10"/>
      <c r="H121" s="1"/>
      <c r="I121" s="10"/>
      <c r="J121" s="9">
        <f t="shared" si="32"/>
        <v>0</v>
      </c>
      <c r="K121" s="1">
        <f t="shared" si="33"/>
        <v>0</v>
      </c>
      <c r="L121" s="1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f t="shared" si="21"/>
        <v>43</v>
      </c>
      <c r="B122" s="13" t="s">
        <v>97</v>
      </c>
      <c r="C122" s="1" t="s">
        <v>13</v>
      </c>
      <c r="D122" s="1"/>
      <c r="E122" s="10"/>
      <c r="F122" s="1"/>
      <c r="G122" s="10"/>
      <c r="H122" s="1"/>
      <c r="I122" s="10"/>
      <c r="J122" s="9">
        <f t="shared" si="32"/>
        <v>0</v>
      </c>
      <c r="K122" s="1">
        <f t="shared" si="33"/>
        <v>0</v>
      </c>
      <c r="L122" s="1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f t="shared" si="21"/>
        <v>44</v>
      </c>
      <c r="B123" s="13" t="s">
        <v>98</v>
      </c>
      <c r="C123" s="1" t="s">
        <v>15</v>
      </c>
      <c r="D123" s="1"/>
      <c r="E123" s="10"/>
      <c r="F123" s="1"/>
      <c r="G123" s="10"/>
      <c r="H123" s="1"/>
      <c r="I123" s="10"/>
      <c r="J123" s="9">
        <f t="shared" si="32"/>
        <v>0</v>
      </c>
      <c r="K123" s="1">
        <f t="shared" si="33"/>
        <v>0</v>
      </c>
      <c r="L123" s="1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>
        <f t="shared" si="21"/>
        <v>45</v>
      </c>
      <c r="B124" s="13"/>
      <c r="C124" s="1"/>
      <c r="D124" s="1"/>
      <c r="E124" s="10"/>
      <c r="F124" s="1"/>
      <c r="G124" s="10"/>
      <c r="H124" s="1"/>
      <c r="I124" s="10"/>
      <c r="J124" s="9">
        <f t="shared" ref="J124:J137" si="34">IF(COUNTA(D124:I124)&gt;3,LARGE(D124:I124,1)+LARGE(D124:I124,2)+LARGE(D124:I124,3),COUNTA(D124:I124))</f>
        <v>0</v>
      </c>
      <c r="K124" s="1">
        <f t="shared" si="33"/>
        <v>0</v>
      </c>
      <c r="L124" s="1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>
        <f t="shared" si="21"/>
        <v>46</v>
      </c>
      <c r="D125" s="1"/>
      <c r="E125" s="10"/>
      <c r="F125" s="1"/>
      <c r="G125" s="10"/>
      <c r="H125" s="1"/>
      <c r="I125" s="10"/>
      <c r="J125" s="9">
        <f t="shared" si="34"/>
        <v>0</v>
      </c>
      <c r="K125" s="1">
        <f t="shared" si="33"/>
        <v>0</v>
      </c>
      <c r="L125" s="1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>
        <f t="shared" si="21"/>
        <v>47</v>
      </c>
      <c r="B126" s="13"/>
      <c r="C126" s="1"/>
      <c r="D126" s="1"/>
      <c r="E126" s="10"/>
      <c r="F126" s="1"/>
      <c r="G126" s="10"/>
      <c r="H126" s="1"/>
      <c r="I126" s="10"/>
      <c r="J126" s="9">
        <f t="shared" si="34"/>
        <v>0</v>
      </c>
      <c r="K126" s="1">
        <f t="shared" si="33"/>
        <v>0</v>
      </c>
      <c r="L126" s="1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>
        <f t="shared" si="21"/>
        <v>48</v>
      </c>
      <c r="B127" s="13"/>
      <c r="C127" s="1"/>
      <c r="D127" s="1"/>
      <c r="E127" s="10"/>
      <c r="F127" s="1"/>
      <c r="G127" s="10"/>
      <c r="H127" s="1"/>
      <c r="I127" s="10"/>
      <c r="J127" s="9">
        <f t="shared" si="34"/>
        <v>0</v>
      </c>
      <c r="K127" s="1">
        <f t="shared" si="33"/>
        <v>0</v>
      </c>
      <c r="L127" s="1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>
        <f t="shared" si="21"/>
        <v>49</v>
      </c>
      <c r="B128" s="13"/>
      <c r="C128" s="1"/>
      <c r="D128" s="1"/>
      <c r="E128" s="10"/>
      <c r="F128" s="1"/>
      <c r="G128" s="10"/>
      <c r="H128" s="1"/>
      <c r="I128" s="10"/>
      <c r="J128" s="9">
        <f t="shared" si="34"/>
        <v>0</v>
      </c>
      <c r="K128" s="1">
        <f t="shared" si="33"/>
        <v>0</v>
      </c>
      <c r="L128" s="1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">
      <c r="A129" s="1">
        <f t="shared" si="21"/>
        <v>50</v>
      </c>
      <c r="B129" s="12"/>
      <c r="C129" s="1"/>
      <c r="D129" s="1"/>
      <c r="E129" s="10"/>
      <c r="F129" s="1"/>
      <c r="G129" s="10"/>
      <c r="H129" s="1"/>
      <c r="I129" s="10"/>
      <c r="J129" s="9">
        <f t="shared" si="34"/>
        <v>0</v>
      </c>
      <c r="K129" s="1">
        <f t="shared" si="33"/>
        <v>0</v>
      </c>
      <c r="L129" s="1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B130" s="13"/>
      <c r="C130" s="1"/>
      <c r="D130" s="1"/>
      <c r="E130" s="10"/>
      <c r="F130" s="1"/>
      <c r="G130" s="10"/>
      <c r="H130" s="1"/>
      <c r="I130" s="10"/>
      <c r="J130" s="9">
        <f t="shared" si="34"/>
        <v>0</v>
      </c>
      <c r="K130" s="1">
        <f t="shared" si="33"/>
        <v>0</v>
      </c>
      <c r="L130" s="1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B131" s="12"/>
      <c r="C131" s="1"/>
      <c r="D131" s="1"/>
      <c r="E131" s="10"/>
      <c r="F131" s="1"/>
      <c r="G131" s="10"/>
      <c r="H131" s="1"/>
      <c r="I131" s="10"/>
      <c r="J131" s="9">
        <f t="shared" si="34"/>
        <v>0</v>
      </c>
      <c r="K131" s="1">
        <f t="shared" si="33"/>
        <v>0</v>
      </c>
      <c r="L131" s="1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B132" s="13"/>
      <c r="C132" s="1"/>
      <c r="D132" s="1"/>
      <c r="E132" s="10"/>
      <c r="F132" s="1"/>
      <c r="G132" s="10"/>
      <c r="H132" s="1"/>
      <c r="I132" s="10"/>
      <c r="J132" s="9">
        <f t="shared" si="34"/>
        <v>0</v>
      </c>
      <c r="K132" s="1">
        <f t="shared" si="33"/>
        <v>0</v>
      </c>
      <c r="L132" s="1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B133" s="13"/>
      <c r="C133" s="1"/>
      <c r="D133" s="1"/>
      <c r="E133" s="10"/>
      <c r="F133" s="1"/>
      <c r="G133" s="10"/>
      <c r="H133" s="1"/>
      <c r="I133" s="10"/>
      <c r="J133" s="9">
        <f t="shared" si="34"/>
        <v>0</v>
      </c>
      <c r="K133" s="1">
        <f t="shared" si="33"/>
        <v>0</v>
      </c>
      <c r="L133" s="1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B134" s="12"/>
      <c r="C134" s="1"/>
      <c r="D134" s="1"/>
      <c r="E134" s="10"/>
      <c r="F134" s="1"/>
      <c r="G134" s="10"/>
      <c r="H134" s="1"/>
      <c r="I134" s="10"/>
      <c r="J134" s="9">
        <f t="shared" si="34"/>
        <v>0</v>
      </c>
      <c r="K134" s="1">
        <f t="shared" si="33"/>
        <v>0</v>
      </c>
      <c r="L134" s="1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B135" s="1"/>
      <c r="C135" s="1"/>
      <c r="D135" s="1"/>
      <c r="E135" s="10"/>
      <c r="F135" s="1"/>
      <c r="G135" s="10"/>
      <c r="H135" s="1"/>
      <c r="I135" s="10"/>
      <c r="J135" s="9">
        <f t="shared" si="34"/>
        <v>0</v>
      </c>
      <c r="K135" s="1">
        <f t="shared" si="33"/>
        <v>0</v>
      </c>
      <c r="L135" s="1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B136" s="1"/>
      <c r="C136" s="1"/>
      <c r="D136" s="1"/>
      <c r="E136" s="10"/>
      <c r="F136" s="1"/>
      <c r="G136" s="10"/>
      <c r="H136" s="1"/>
      <c r="I136" s="10"/>
      <c r="J136" s="9">
        <f t="shared" si="34"/>
        <v>0</v>
      </c>
      <c r="K136" s="1">
        <f t="shared" si="33"/>
        <v>0</v>
      </c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B137" s="12"/>
      <c r="C137" s="1"/>
      <c r="D137" s="1"/>
      <c r="E137" s="10"/>
      <c r="F137" s="1"/>
      <c r="G137" s="10"/>
      <c r="H137" s="1"/>
      <c r="I137" s="10"/>
      <c r="J137" s="9">
        <f t="shared" si="34"/>
        <v>0</v>
      </c>
      <c r="K137" s="1">
        <f t="shared" si="33"/>
        <v>0</v>
      </c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/>
      <c r="B138" s="12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" hidden="1" customHeight="1" outlineLevel="1" x14ac:dyDescent="0.2">
      <c r="A139" s="1"/>
      <c r="B139" s="13"/>
      <c r="C139" s="46" t="s">
        <v>99</v>
      </c>
      <c r="D139" s="47"/>
      <c r="E139" s="47"/>
      <c r="F139" s="47"/>
      <c r="G139" s="47"/>
      <c r="H139" s="47"/>
      <c r="I139" s="47"/>
      <c r="J139" s="1" t="s">
        <v>100</v>
      </c>
      <c r="K139" s="1"/>
      <c r="L139" s="1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hidden="1" customHeight="1" outlineLevel="1" x14ac:dyDescent="0.2">
      <c r="A140" s="1"/>
      <c r="B140" s="13"/>
      <c r="C140" s="1" t="s">
        <v>11</v>
      </c>
      <c r="D140" s="1">
        <f t="shared" ref="D140:I140" si="35">COUNTIFS($C$7:$C$137,$C140,D$7:D$137,"&gt;0")</f>
        <v>9</v>
      </c>
      <c r="E140" s="1">
        <f t="shared" si="35"/>
        <v>0</v>
      </c>
      <c r="F140" s="1">
        <f t="shared" si="35"/>
        <v>0</v>
      </c>
      <c r="G140" s="1">
        <f t="shared" si="35"/>
        <v>0</v>
      </c>
      <c r="H140" s="1">
        <f t="shared" si="35"/>
        <v>0</v>
      </c>
      <c r="I140" s="1">
        <f t="shared" si="35"/>
        <v>0</v>
      </c>
      <c r="J140" s="2">
        <f t="shared" ref="J140:J151" si="36">SUM(D140:I140)</f>
        <v>9</v>
      </c>
      <c r="K140" s="1"/>
      <c r="L140" s="1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hidden="1" customHeight="1" outlineLevel="1" x14ac:dyDescent="0.2">
      <c r="A141" s="1"/>
      <c r="B141" s="13"/>
      <c r="C141" s="1" t="s">
        <v>12</v>
      </c>
      <c r="D141" s="1">
        <f t="shared" ref="D141:I141" si="37">COUNTIFS($C$7:$C$137,$C141,D$7:D$137,"&gt;0")</f>
        <v>1</v>
      </c>
      <c r="E141" s="1">
        <f t="shared" si="37"/>
        <v>0</v>
      </c>
      <c r="F141" s="1">
        <f t="shared" si="37"/>
        <v>0</v>
      </c>
      <c r="G141" s="1">
        <f t="shared" si="37"/>
        <v>0</v>
      </c>
      <c r="H141" s="1">
        <f t="shared" si="37"/>
        <v>0</v>
      </c>
      <c r="I141" s="1">
        <f t="shared" si="37"/>
        <v>0</v>
      </c>
      <c r="J141" s="2">
        <f t="shared" si="36"/>
        <v>1</v>
      </c>
      <c r="K141" s="1"/>
      <c r="L141" s="1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hidden="1" customHeight="1" outlineLevel="1" x14ac:dyDescent="0.2">
      <c r="A142" s="1"/>
      <c r="B142" s="13"/>
      <c r="C142" s="1" t="s">
        <v>15</v>
      </c>
      <c r="D142" s="1">
        <f t="shared" ref="D142:I142" si="38">COUNTIFS($C$7:$C$137,$C142,D$7:D$137,"&gt;0")</f>
        <v>0</v>
      </c>
      <c r="E142" s="1">
        <f t="shared" si="38"/>
        <v>0</v>
      </c>
      <c r="F142" s="1">
        <f t="shared" si="38"/>
        <v>0</v>
      </c>
      <c r="G142" s="1">
        <f t="shared" si="38"/>
        <v>0</v>
      </c>
      <c r="H142" s="1">
        <f t="shared" si="38"/>
        <v>0</v>
      </c>
      <c r="I142" s="1">
        <f t="shared" si="38"/>
        <v>0</v>
      </c>
      <c r="J142" s="2">
        <f t="shared" si="36"/>
        <v>0</v>
      </c>
      <c r="K142" s="1"/>
      <c r="L142" s="1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hidden="1" customHeight="1" outlineLevel="1" x14ac:dyDescent="0.2">
      <c r="A143" s="1"/>
      <c r="B143" s="13"/>
      <c r="C143" s="1" t="s">
        <v>10</v>
      </c>
      <c r="D143" s="1">
        <f t="shared" ref="D143:I143" si="39">COUNTIFS($C$7:$C$137,$C143,D$7:D$137,"&gt;0")</f>
        <v>7</v>
      </c>
      <c r="E143" s="1">
        <f t="shared" si="39"/>
        <v>0</v>
      </c>
      <c r="F143" s="1">
        <f t="shared" si="39"/>
        <v>0</v>
      </c>
      <c r="G143" s="1">
        <f t="shared" si="39"/>
        <v>0</v>
      </c>
      <c r="H143" s="1">
        <f t="shared" si="39"/>
        <v>0</v>
      </c>
      <c r="I143" s="1">
        <f t="shared" si="39"/>
        <v>0</v>
      </c>
      <c r="J143" s="2">
        <f t="shared" si="36"/>
        <v>7</v>
      </c>
      <c r="K143" s="1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hidden="1" customHeight="1" outlineLevel="1" x14ac:dyDescent="0.2">
      <c r="A144" s="12"/>
      <c r="B144" s="13"/>
      <c r="C144" s="1" t="s">
        <v>13</v>
      </c>
      <c r="D144" s="1">
        <f t="shared" ref="D144:I144" si="40">COUNTIFS($C$7:$C$137,$C144,D$7:D$137,"&gt;0")</f>
        <v>3</v>
      </c>
      <c r="E144" s="1">
        <f t="shared" si="40"/>
        <v>0</v>
      </c>
      <c r="F144" s="1">
        <f t="shared" si="40"/>
        <v>0</v>
      </c>
      <c r="G144" s="1">
        <f t="shared" si="40"/>
        <v>0</v>
      </c>
      <c r="H144" s="1">
        <f t="shared" si="40"/>
        <v>0</v>
      </c>
      <c r="I144" s="1">
        <f t="shared" si="40"/>
        <v>0</v>
      </c>
      <c r="J144" s="2">
        <f t="shared" si="36"/>
        <v>3</v>
      </c>
      <c r="K144" s="1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hidden="1" customHeight="1" outlineLevel="1" x14ac:dyDescent="0.2">
      <c r="A145" s="1"/>
      <c r="B145" s="13"/>
      <c r="C145" s="1" t="s">
        <v>14</v>
      </c>
      <c r="D145" s="1">
        <f t="shared" ref="D145:I145" si="41">COUNTIFS($C$7:$C$137,$C145,D$7:D$137,"&gt;0")</f>
        <v>6</v>
      </c>
      <c r="E145" s="1">
        <f t="shared" si="41"/>
        <v>0</v>
      </c>
      <c r="F145" s="1">
        <f t="shared" si="41"/>
        <v>0</v>
      </c>
      <c r="G145" s="1">
        <f t="shared" si="41"/>
        <v>0</v>
      </c>
      <c r="H145" s="1">
        <f t="shared" si="41"/>
        <v>0</v>
      </c>
      <c r="I145" s="1">
        <f t="shared" si="41"/>
        <v>0</v>
      </c>
      <c r="J145" s="2">
        <f t="shared" si="36"/>
        <v>6</v>
      </c>
      <c r="K145" s="1"/>
      <c r="L145" s="1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hidden="1" customHeight="1" outlineLevel="1" x14ac:dyDescent="0.2">
      <c r="A146" s="1"/>
      <c r="B146" s="13"/>
      <c r="C146" s="1" t="s">
        <v>101</v>
      </c>
      <c r="D146" s="1">
        <f t="shared" ref="D146:I146" si="42">COUNTIFS($C$7:$C$137,$C146,D$7:D$137,"&gt;0")</f>
        <v>0</v>
      </c>
      <c r="E146" s="1">
        <f t="shared" si="42"/>
        <v>0</v>
      </c>
      <c r="F146" s="1">
        <f t="shared" si="42"/>
        <v>0</v>
      </c>
      <c r="G146" s="1">
        <f t="shared" si="42"/>
        <v>0</v>
      </c>
      <c r="H146" s="1">
        <f t="shared" si="42"/>
        <v>0</v>
      </c>
      <c r="I146" s="1">
        <f t="shared" si="42"/>
        <v>0</v>
      </c>
      <c r="J146" s="2">
        <f t="shared" si="36"/>
        <v>0</v>
      </c>
      <c r="K146" s="1"/>
      <c r="L146" s="1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hidden="1" customHeight="1" outlineLevel="1" x14ac:dyDescent="0.2">
      <c r="A147" s="1"/>
      <c r="B147" s="13"/>
      <c r="C147" s="1" t="s">
        <v>102</v>
      </c>
      <c r="D147" s="1">
        <f t="shared" ref="D147:I147" si="43">COUNTIFS($C$7:$C$137,$C147,D$7:D$137,"&gt;0")</f>
        <v>0</v>
      </c>
      <c r="E147" s="1">
        <f t="shared" si="43"/>
        <v>0</v>
      </c>
      <c r="F147" s="1">
        <f t="shared" si="43"/>
        <v>0</v>
      </c>
      <c r="G147" s="1">
        <f t="shared" si="43"/>
        <v>0</v>
      </c>
      <c r="H147" s="1">
        <f t="shared" si="43"/>
        <v>0</v>
      </c>
      <c r="I147" s="1">
        <f t="shared" si="43"/>
        <v>0</v>
      </c>
      <c r="J147" s="2">
        <f t="shared" si="36"/>
        <v>0</v>
      </c>
      <c r="K147" s="1"/>
      <c r="L147" s="1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hidden="1" customHeight="1" outlineLevel="1" x14ac:dyDescent="0.2">
      <c r="A148" s="1"/>
      <c r="B148" s="13"/>
      <c r="C148" s="1" t="s">
        <v>103</v>
      </c>
      <c r="D148" s="1">
        <f t="shared" ref="D148:I148" si="44">COUNTIFS($C$7:$C$137,$C148,D$7:D$137,"&gt;0")</f>
        <v>0</v>
      </c>
      <c r="E148" s="1">
        <f t="shared" si="44"/>
        <v>0</v>
      </c>
      <c r="F148" s="1">
        <f t="shared" si="44"/>
        <v>0</v>
      </c>
      <c r="G148" s="1">
        <f t="shared" si="44"/>
        <v>0</v>
      </c>
      <c r="H148" s="1">
        <f t="shared" si="44"/>
        <v>0</v>
      </c>
      <c r="I148" s="1">
        <f t="shared" si="44"/>
        <v>0</v>
      </c>
      <c r="J148" s="2">
        <f t="shared" si="36"/>
        <v>0</v>
      </c>
      <c r="K148" s="1"/>
      <c r="L148" s="1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hidden="1" customHeight="1" outlineLevel="1" x14ac:dyDescent="0.2">
      <c r="A149" s="1"/>
      <c r="B149" s="13"/>
      <c r="C149" s="1" t="s">
        <v>104</v>
      </c>
      <c r="D149" s="1">
        <f t="shared" ref="D149:I149" si="45">COUNTIFS($C$7:$C$137,$C149,D$7:D$137,"&gt;0")</f>
        <v>0</v>
      </c>
      <c r="E149" s="1">
        <f t="shared" si="45"/>
        <v>0</v>
      </c>
      <c r="F149" s="1">
        <f t="shared" si="45"/>
        <v>0</v>
      </c>
      <c r="G149" s="1">
        <f t="shared" si="45"/>
        <v>0</v>
      </c>
      <c r="H149" s="1">
        <f t="shared" si="45"/>
        <v>0</v>
      </c>
      <c r="I149" s="1">
        <f t="shared" si="45"/>
        <v>0</v>
      </c>
      <c r="J149" s="2">
        <f t="shared" si="36"/>
        <v>0</v>
      </c>
      <c r="K149" s="1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hidden="1" customHeight="1" outlineLevel="1" x14ac:dyDescent="0.2">
      <c r="A150" s="1"/>
      <c r="B150" s="13"/>
      <c r="C150" s="1" t="s">
        <v>30</v>
      </c>
      <c r="D150" s="1">
        <f t="shared" ref="D150:I150" si="46">COUNTIFS($C$7:$C$137,$C150,D$7:D$137,"&gt;0")</f>
        <v>0</v>
      </c>
      <c r="E150" s="1">
        <f t="shared" si="46"/>
        <v>0</v>
      </c>
      <c r="F150" s="1">
        <f t="shared" si="46"/>
        <v>0</v>
      </c>
      <c r="G150" s="1">
        <f t="shared" si="46"/>
        <v>0</v>
      </c>
      <c r="H150" s="1">
        <f t="shared" si="46"/>
        <v>0</v>
      </c>
      <c r="I150" s="1">
        <f t="shared" si="46"/>
        <v>0</v>
      </c>
      <c r="J150" s="2">
        <f t="shared" si="36"/>
        <v>0</v>
      </c>
      <c r="K150" s="1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hidden="1" customHeight="1" outlineLevel="1" x14ac:dyDescent="0.2">
      <c r="A151" s="1"/>
      <c r="B151" s="13"/>
      <c r="C151" s="1"/>
      <c r="D151" s="2">
        <f t="shared" ref="D151:I151" si="47">SUM(D140:D150)</f>
        <v>26</v>
      </c>
      <c r="E151" s="2">
        <f t="shared" si="47"/>
        <v>0</v>
      </c>
      <c r="F151" s="2">
        <f t="shared" si="47"/>
        <v>0</v>
      </c>
      <c r="G151" s="2">
        <f t="shared" si="47"/>
        <v>0</v>
      </c>
      <c r="H151" s="2">
        <f t="shared" si="47"/>
        <v>0</v>
      </c>
      <c r="I151" s="2">
        <f t="shared" si="47"/>
        <v>0</v>
      </c>
      <c r="J151" s="2">
        <f t="shared" si="36"/>
        <v>26</v>
      </c>
      <c r="K151" s="1"/>
      <c r="L151" s="1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collapsed="1" x14ac:dyDescent="0.2">
      <c r="A152" s="1"/>
      <c r="B152" s="13"/>
      <c r="C152" s="1"/>
      <c r="D152" s="2"/>
      <c r="E152" s="2"/>
      <c r="F152" s="2"/>
      <c r="G152" s="2"/>
      <c r="H152" s="2"/>
      <c r="I152" s="2"/>
      <c r="J152" s="2"/>
      <c r="K152" s="1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hidden="1" customHeight="1" outlineLevel="1" x14ac:dyDescent="0.2">
      <c r="A154" s="12"/>
      <c r="B154" s="13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hidden="1" customHeight="1" outlineLevel="1" x14ac:dyDescent="0.2">
      <c r="A155" s="12"/>
      <c r="B155" s="46" t="s">
        <v>105</v>
      </c>
      <c r="C155" s="27" t="s">
        <v>106</v>
      </c>
      <c r="D155" s="1">
        <f>COUNT(D7:D38)+COUNT(D62:D77)</f>
        <v>2</v>
      </c>
      <c r="E155" s="1">
        <f t="shared" ref="E155:I155" si="48">COUNT(E7:E38)+COUNT(E63:E77)</f>
        <v>0</v>
      </c>
      <c r="F155" s="1">
        <f t="shared" si="48"/>
        <v>0</v>
      </c>
      <c r="G155" s="1">
        <f t="shared" si="48"/>
        <v>0</v>
      </c>
      <c r="H155" s="1">
        <f t="shared" si="48"/>
        <v>0</v>
      </c>
      <c r="I155" s="1">
        <f t="shared" si="48"/>
        <v>0</v>
      </c>
      <c r="J155" s="9">
        <f t="shared" ref="J155:J156" si="49">SUM(D155:I155)</f>
        <v>2</v>
      </c>
      <c r="K155" s="1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hidden="1" customHeight="1" outlineLevel="1" x14ac:dyDescent="0.2">
      <c r="A156" s="12"/>
      <c r="B156" s="47"/>
      <c r="C156" s="27" t="s">
        <v>107</v>
      </c>
      <c r="D156" s="1">
        <f t="shared" ref="D156:I156" si="50">COUNT(D42:D59)+COUNT(D80:D137)</f>
        <v>24</v>
      </c>
      <c r="E156" s="1">
        <f t="shared" si="50"/>
        <v>0</v>
      </c>
      <c r="F156" s="1">
        <f t="shared" si="50"/>
        <v>0</v>
      </c>
      <c r="G156" s="1">
        <f t="shared" si="50"/>
        <v>0</v>
      </c>
      <c r="H156" s="1">
        <f t="shared" si="50"/>
        <v>0</v>
      </c>
      <c r="I156" s="1">
        <f t="shared" si="50"/>
        <v>0</v>
      </c>
      <c r="J156" s="9">
        <f t="shared" si="49"/>
        <v>24</v>
      </c>
      <c r="K156" s="1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hidden="1" customHeight="1" outlineLevel="1" x14ac:dyDescent="0.2">
      <c r="A157" s="12"/>
      <c r="B157" s="27"/>
      <c r="C157" s="27"/>
      <c r="D157" s="1"/>
      <c r="E157" s="1"/>
      <c r="F157" s="1"/>
      <c r="G157" s="1"/>
      <c r="H157" s="1"/>
      <c r="I157" s="1"/>
      <c r="J157" s="9"/>
      <c r="K157" s="1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hidden="1" customHeight="1" outlineLevel="1" x14ac:dyDescent="0.2">
      <c r="A158" s="12"/>
      <c r="B158" s="27"/>
      <c r="C158" s="27" t="s">
        <v>108</v>
      </c>
      <c r="D158" s="1">
        <f t="shared" ref="D158:I158" si="51">SUM(D6:D59)+SUM(D66:D137)</f>
        <v>8528</v>
      </c>
      <c r="E158" s="1">
        <f t="shared" si="51"/>
        <v>0</v>
      </c>
      <c r="F158" s="1">
        <f t="shared" si="51"/>
        <v>0</v>
      </c>
      <c r="G158" s="1">
        <f t="shared" si="51"/>
        <v>0</v>
      </c>
      <c r="H158" s="1">
        <f t="shared" si="51"/>
        <v>0</v>
      </c>
      <c r="I158" s="1">
        <f t="shared" si="51"/>
        <v>0</v>
      </c>
      <c r="J158" s="9">
        <f>SUM(D158:I158)</f>
        <v>8528</v>
      </c>
      <c r="K158" s="1"/>
      <c r="L158" s="1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hidden="1" customHeight="1" outlineLevel="1" x14ac:dyDescent="0.2">
      <c r="A159" s="12"/>
      <c r="B159" s="1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hidden="1" customHeight="1" outlineLevel="1" x14ac:dyDescent="0.2">
      <c r="A160" s="12"/>
      <c r="B160" s="46" t="s">
        <v>109</v>
      </c>
      <c r="C160" s="27" t="s">
        <v>110</v>
      </c>
      <c r="D160" s="1">
        <f t="shared" ref="D160:I160" si="52">+D155*5</f>
        <v>10</v>
      </c>
      <c r="E160" s="1">
        <f t="shared" si="52"/>
        <v>0</v>
      </c>
      <c r="F160" s="1">
        <f t="shared" si="52"/>
        <v>0</v>
      </c>
      <c r="G160" s="1">
        <f t="shared" si="52"/>
        <v>0</v>
      </c>
      <c r="H160" s="1">
        <f t="shared" si="52"/>
        <v>0</v>
      </c>
      <c r="I160" s="1">
        <f t="shared" si="52"/>
        <v>0</v>
      </c>
      <c r="J160" s="9">
        <f t="shared" ref="J160:J163" si="53">SUM(D160:I160)</f>
        <v>10</v>
      </c>
      <c r="K160" s="1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hidden="1" customHeight="1" outlineLevel="1" x14ac:dyDescent="0.2">
      <c r="A161" s="12"/>
      <c r="B161" s="47"/>
      <c r="C161" s="27" t="s">
        <v>111</v>
      </c>
      <c r="D161" s="1">
        <f t="shared" ref="D161:I161" si="54">+D156*5</f>
        <v>120</v>
      </c>
      <c r="E161" s="1">
        <f t="shared" si="54"/>
        <v>0</v>
      </c>
      <c r="F161" s="1">
        <f t="shared" si="54"/>
        <v>0</v>
      </c>
      <c r="G161" s="1">
        <f t="shared" si="54"/>
        <v>0</v>
      </c>
      <c r="H161" s="1">
        <f t="shared" si="54"/>
        <v>0</v>
      </c>
      <c r="I161" s="1">
        <f t="shared" si="54"/>
        <v>0</v>
      </c>
      <c r="J161" s="9">
        <f t="shared" si="53"/>
        <v>120</v>
      </c>
      <c r="K161" s="1"/>
      <c r="L161" s="1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hidden="1" customHeight="1" outlineLevel="1" x14ac:dyDescent="0.2">
      <c r="A162" s="12"/>
      <c r="B162" s="12"/>
      <c r="C162" s="1" t="s">
        <v>112</v>
      </c>
      <c r="D162" s="1">
        <f t="shared" ref="D162:I162" si="55">SUM(D160:D161)</f>
        <v>130</v>
      </c>
      <c r="E162" s="1">
        <f t="shared" si="55"/>
        <v>0</v>
      </c>
      <c r="F162" s="1">
        <f t="shared" si="55"/>
        <v>0</v>
      </c>
      <c r="G162" s="1">
        <f t="shared" si="55"/>
        <v>0</v>
      </c>
      <c r="H162" s="1">
        <f t="shared" si="55"/>
        <v>0</v>
      </c>
      <c r="I162" s="1">
        <f t="shared" si="55"/>
        <v>0</v>
      </c>
      <c r="J162" s="9">
        <f t="shared" si="53"/>
        <v>130</v>
      </c>
      <c r="K162" s="1"/>
      <c r="L162" s="1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hidden="1" customHeight="1" outlineLevel="1" x14ac:dyDescent="0.2">
      <c r="A163" s="1"/>
      <c r="B163" s="12"/>
      <c r="C163" s="28" t="s">
        <v>113</v>
      </c>
      <c r="D163" s="9">
        <f t="shared" ref="D163:I163" si="56">+D162/2</f>
        <v>65</v>
      </c>
      <c r="E163" s="9">
        <f t="shared" si="56"/>
        <v>0</v>
      </c>
      <c r="F163" s="9">
        <f t="shared" si="56"/>
        <v>0</v>
      </c>
      <c r="G163" s="9">
        <f t="shared" si="56"/>
        <v>0</v>
      </c>
      <c r="H163" s="9">
        <f t="shared" si="56"/>
        <v>0</v>
      </c>
      <c r="I163" s="9">
        <f t="shared" si="56"/>
        <v>0</v>
      </c>
      <c r="J163" s="9">
        <f t="shared" si="53"/>
        <v>65</v>
      </c>
      <c r="K163" s="1"/>
      <c r="L163" s="1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hidden="1" customHeight="1" outlineLevel="1" x14ac:dyDescent="0.2">
      <c r="A164" s="1"/>
      <c r="B164" s="1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collapsed="1" x14ac:dyDescent="0.2">
      <c r="A165" s="29"/>
      <c r="B165" s="12"/>
      <c r="C165" s="1"/>
      <c r="D165" s="9"/>
      <c r="E165" s="9"/>
      <c r="F165" s="9"/>
      <c r="G165" s="9"/>
      <c r="H165" s="9"/>
      <c r="I165" s="9"/>
      <c r="J165" s="29"/>
      <c r="K165" s="1"/>
      <c r="L165" s="1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" customHeight="1" x14ac:dyDescent="0.2">
      <c r="A166" s="30"/>
      <c r="B166" s="12"/>
      <c r="C166" s="29"/>
      <c r="D166" s="17"/>
      <c r="E166" s="31"/>
      <c r="F166" s="17"/>
      <c r="G166" s="32"/>
      <c r="H166" s="1"/>
      <c r="I166" s="1"/>
      <c r="J166" s="1"/>
      <c r="K166" s="1"/>
      <c r="L166" s="1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" customHeight="1" x14ac:dyDescent="0.2">
      <c r="A167" s="1"/>
      <c r="B167" s="12"/>
      <c r="C167" s="31"/>
      <c r="D167" s="1"/>
      <c r="E167" s="1"/>
      <c r="F167" s="1"/>
      <c r="G167" s="1"/>
      <c r="H167" s="2"/>
      <c r="I167" s="1"/>
      <c r="J167" s="1"/>
      <c r="K167" s="1"/>
      <c r="L167" s="1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33"/>
      <c r="B168" s="12"/>
      <c r="C168" s="1"/>
      <c r="D168" s="17"/>
      <c r="E168" s="33"/>
      <c r="F168" s="33"/>
      <c r="G168" s="34"/>
      <c r="H168" s="2"/>
      <c r="I168" s="1"/>
      <c r="J168" s="1"/>
      <c r="K168" s="1"/>
      <c r="L168" s="1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32"/>
      <c r="B169" s="12"/>
      <c r="C169" s="33"/>
      <c r="D169" s="17"/>
      <c r="E169" s="31"/>
      <c r="F169" s="17"/>
      <c r="G169" s="32"/>
      <c r="H169" s="2"/>
      <c r="I169" s="1"/>
      <c r="J169" s="1"/>
      <c r="K169" s="1"/>
      <c r="L169" s="1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9"/>
      <c r="B170" s="12"/>
      <c r="C170" s="31"/>
      <c r="D170" s="9"/>
      <c r="E170" s="9"/>
      <c r="F170" s="9"/>
      <c r="G170" s="9"/>
      <c r="H170" s="2"/>
      <c r="I170" s="9"/>
      <c r="J170" s="9"/>
      <c r="K170" s="1"/>
      <c r="L170" s="1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32"/>
      <c r="B171" s="12"/>
      <c r="C171" s="9"/>
      <c r="D171" s="17"/>
      <c r="E171" s="31"/>
      <c r="F171" s="17"/>
      <c r="G171" s="32"/>
      <c r="H171" s="2"/>
      <c r="I171" s="1"/>
      <c r="J171" s="1"/>
      <c r="K171" s="1"/>
      <c r="L171" s="1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32"/>
      <c r="B172" s="12"/>
      <c r="C172" s="31"/>
      <c r="D172" s="32"/>
      <c r="E172" s="32"/>
      <c r="F172" s="32"/>
      <c r="G172" s="32"/>
      <c r="H172" s="32"/>
      <c r="I172" s="32"/>
      <c r="J172" s="1"/>
      <c r="K172" s="1"/>
      <c r="L172" s="1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32"/>
      <c r="B173" s="12"/>
      <c r="C173" s="32"/>
      <c r="D173" s="1"/>
      <c r="E173" s="32"/>
      <c r="F173" s="35"/>
      <c r="G173" s="1"/>
      <c r="H173" s="32"/>
      <c r="I173" s="32"/>
      <c r="J173" s="1"/>
      <c r="K173" s="1"/>
      <c r="L173" s="1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32"/>
      <c r="B174" s="32"/>
      <c r="C174" s="35"/>
      <c r="D174" s="1"/>
      <c r="E174" s="17"/>
      <c r="F174" s="12"/>
      <c r="G174" s="12"/>
      <c r="H174" s="32"/>
      <c r="I174" s="32"/>
      <c r="J174" s="1"/>
      <c r="K174" s="1"/>
      <c r="L174" s="1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32"/>
      <c r="B175" s="32"/>
      <c r="C175" s="12"/>
      <c r="D175" s="17"/>
      <c r="E175" s="17"/>
      <c r="F175" s="33"/>
      <c r="G175" s="33"/>
      <c r="H175" s="2"/>
      <c r="I175" s="32"/>
      <c r="J175" s="1"/>
      <c r="K175" s="1"/>
      <c r="L175" s="1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32"/>
      <c r="B176" s="32"/>
      <c r="C176" s="33"/>
      <c r="D176" s="17"/>
      <c r="E176" s="17"/>
      <c r="F176" s="33"/>
      <c r="G176" s="33"/>
      <c r="H176" s="32"/>
      <c r="I176" s="32"/>
      <c r="J176" s="1"/>
      <c r="K176" s="1"/>
      <c r="L176" s="1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32"/>
      <c r="B177" s="32"/>
      <c r="C177" s="33"/>
      <c r="D177" s="17"/>
      <c r="E177" s="31"/>
      <c r="F177" s="17"/>
      <c r="G177" s="32"/>
      <c r="H177" s="2"/>
      <c r="I177" s="1"/>
      <c r="J177" s="1"/>
      <c r="K177" s="1"/>
      <c r="L177" s="1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9"/>
      <c r="B178" s="32"/>
      <c r="C178" s="31"/>
      <c r="D178" s="9"/>
      <c r="E178" s="9"/>
      <c r="F178" s="9"/>
      <c r="G178" s="9"/>
      <c r="H178" s="2"/>
      <c r="I178" s="9"/>
      <c r="J178" s="9"/>
      <c r="K178" s="1"/>
      <c r="L178" s="1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32"/>
      <c r="B179" s="9"/>
      <c r="C179" s="9"/>
      <c r="D179" s="17"/>
      <c r="E179" s="31"/>
      <c r="F179" s="17"/>
      <c r="G179" s="32"/>
      <c r="H179" s="2"/>
      <c r="I179" s="1"/>
      <c r="J179" s="1"/>
      <c r="K179" s="1"/>
      <c r="L179" s="1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32"/>
      <c r="B180" s="32"/>
      <c r="C180" s="31"/>
      <c r="D180" s="32"/>
      <c r="E180" s="32"/>
      <c r="F180" s="32"/>
      <c r="G180" s="32"/>
      <c r="H180" s="32"/>
      <c r="I180" s="32"/>
      <c r="J180" s="1"/>
      <c r="K180" s="1"/>
      <c r="L180" s="1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32"/>
      <c r="B181" s="32"/>
      <c r="C181" s="32"/>
      <c r="D181" s="1"/>
      <c r="E181" s="31"/>
      <c r="F181" s="31"/>
      <c r="G181" s="1"/>
      <c r="H181" s="32"/>
      <c r="I181" s="32"/>
      <c r="J181" s="1"/>
      <c r="K181" s="1"/>
      <c r="L181" s="1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32"/>
      <c r="B182" s="32"/>
      <c r="C182" s="31"/>
      <c r="D182" s="17"/>
      <c r="E182" s="17"/>
      <c r="F182" s="33"/>
      <c r="G182" s="33"/>
      <c r="H182" s="32"/>
      <c r="I182" s="32"/>
      <c r="J182" s="1"/>
      <c r="K182" s="1"/>
      <c r="L182" s="1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">
      <c r="A183" s="32"/>
      <c r="B183" s="32"/>
      <c r="C183" s="33"/>
      <c r="D183" s="17"/>
      <c r="E183" s="17"/>
      <c r="F183" s="12"/>
      <c r="G183" s="12"/>
      <c r="H183" s="32"/>
      <c r="I183" s="32"/>
      <c r="J183" s="1"/>
      <c r="K183" s="1"/>
      <c r="L183" s="1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">
      <c r="A184" s="32"/>
      <c r="B184" s="32"/>
      <c r="C184" s="33"/>
      <c r="D184" s="1"/>
      <c r="E184" s="17"/>
      <c r="F184" s="12"/>
      <c r="G184" s="12"/>
      <c r="H184" s="32"/>
      <c r="I184" s="32"/>
      <c r="J184" s="1"/>
      <c r="K184" s="1"/>
      <c r="L184" s="1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">
      <c r="A185" s="32"/>
      <c r="B185" s="32"/>
      <c r="C185" s="12"/>
      <c r="D185" s="17"/>
      <c r="E185" s="17"/>
      <c r="F185" s="33"/>
      <c r="G185" s="33"/>
      <c r="H185" s="32"/>
      <c r="I185" s="32"/>
      <c r="J185" s="1"/>
      <c r="K185" s="1"/>
      <c r="L185" s="1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">
      <c r="A186" s="1"/>
      <c r="B186" s="32"/>
      <c r="C186" s="33"/>
      <c r="D186" s="1"/>
      <c r="E186" s="1"/>
      <c r="F186" s="12"/>
      <c r="G186" s="12"/>
      <c r="H186" s="2"/>
      <c r="I186" s="1"/>
      <c r="J186" s="1"/>
      <c r="K186" s="1"/>
      <c r="L186" s="1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2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</sheetData>
  <autoFilter ref="A5:AE5" xr:uid="{00000000-0009-0000-0000-000000000000}"/>
  <mergeCells count="15">
    <mergeCell ref="C139:I139"/>
    <mergeCell ref="B155:B156"/>
    <mergeCell ref="B160:B161"/>
    <mergeCell ref="A1:J1"/>
    <mergeCell ref="A2:J2"/>
    <mergeCell ref="A4:B4"/>
    <mergeCell ref="A6:B6"/>
    <mergeCell ref="A11:B11"/>
    <mergeCell ref="A41:B41"/>
    <mergeCell ref="A61:B61"/>
    <mergeCell ref="A62:B62"/>
    <mergeCell ref="A66:B66"/>
    <mergeCell ref="A70:B70"/>
    <mergeCell ref="A74:B74"/>
    <mergeCell ref="A79:B79"/>
  </mergeCells>
  <conditionalFormatting sqref="J62:J137 J154:J158 J160:J163 J6:J59">
    <cfRule type="cellIs" dxfId="2" priority="1" operator="between">
      <formula>0</formula>
      <formula>3</formula>
    </cfRule>
  </conditionalFormatting>
  <conditionalFormatting sqref="J62:J137 J154:J158 J160:J163 J6:J59">
    <cfRule type="cellIs" dxfId="1" priority="2" operator="greaterThan">
      <formula>4</formula>
    </cfRule>
  </conditionalFormatting>
  <conditionalFormatting sqref="M1:M137 M139:M1010">
    <cfRule type="cellIs" dxfId="0" priority="3" operator="equal">
      <formula>5</formula>
    </cfRule>
  </conditionalFormatting>
  <printOptions horizontalCentered="1"/>
  <pageMargins left="0.31527777777777799" right="0.31527777777777799" top="0.39374999999999999" bottom="0.39374999999999999" header="0" footer="0"/>
  <pageSetup paperSize="9" orientation="portrait"/>
  <rowBreaks count="1" manualBreakCount="1">
    <brk id="5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workbookViewId="0"/>
  </sheetViews>
  <sheetFormatPr baseColWidth="10" defaultColWidth="12.5703125" defaultRowHeight="15" customHeight="1" x14ac:dyDescent="0.2"/>
  <cols>
    <col min="1" max="1" width="6.140625" customWidth="1"/>
    <col min="2" max="2" width="10.85546875" customWidth="1"/>
    <col min="3" max="3" width="24.42578125" customWidth="1"/>
    <col min="4" max="4" width="10.85546875" customWidth="1"/>
    <col min="5" max="5" width="20" customWidth="1"/>
    <col min="6" max="6" width="9.7109375" customWidth="1"/>
    <col min="7" max="7" width="9.42578125" customWidth="1"/>
    <col min="8" max="26" width="10.85546875" customWidth="1"/>
  </cols>
  <sheetData>
    <row r="1" spans="1:8" ht="12.75" customHeight="1" x14ac:dyDescent="0.2">
      <c r="A1" s="55" t="s">
        <v>114</v>
      </c>
      <c r="B1" s="47"/>
      <c r="C1" s="47"/>
      <c r="D1" s="47"/>
      <c r="E1" s="47"/>
      <c r="F1" s="47"/>
      <c r="G1" s="47"/>
      <c r="H1" s="36"/>
    </row>
    <row r="2" spans="1:8" ht="12.75" customHeight="1" x14ac:dyDescent="0.4">
      <c r="A2" s="37"/>
      <c r="B2" s="38"/>
      <c r="C2" s="39"/>
      <c r="D2" s="39"/>
      <c r="E2" s="40"/>
      <c r="F2" s="1"/>
      <c r="G2" s="1"/>
      <c r="H2" s="1"/>
    </row>
    <row r="3" spans="1:8" ht="12.75" customHeight="1" x14ac:dyDescent="0.2">
      <c r="A3" s="56" t="s">
        <v>115</v>
      </c>
      <c r="B3" s="47"/>
      <c r="C3" s="47"/>
      <c r="D3" s="47"/>
      <c r="E3" s="47"/>
      <c r="F3" s="47"/>
      <c r="G3" s="47"/>
      <c r="H3" s="41"/>
    </row>
    <row r="4" spans="1:8" ht="12.75" customHeight="1" x14ac:dyDescent="0.35">
      <c r="A4" s="42"/>
      <c r="B4" s="43"/>
      <c r="C4" s="42"/>
      <c r="D4" s="42"/>
      <c r="E4" s="42"/>
      <c r="F4" s="1"/>
      <c r="G4" s="1"/>
      <c r="H4" s="1"/>
    </row>
    <row r="5" spans="1:8" ht="12.75" customHeight="1" x14ac:dyDescent="0.2">
      <c r="A5" s="32"/>
      <c r="B5" s="32"/>
      <c r="E5" s="17"/>
      <c r="F5" s="1"/>
      <c r="G5" s="1"/>
      <c r="H5" s="1"/>
    </row>
    <row r="6" spans="1:8" ht="12.75" customHeight="1" x14ac:dyDescent="0.2">
      <c r="A6" s="57" t="s">
        <v>116</v>
      </c>
      <c r="B6" s="47"/>
      <c r="C6" s="47"/>
      <c r="D6" s="47"/>
      <c r="E6" s="47"/>
      <c r="F6" s="47"/>
      <c r="G6" s="47"/>
      <c r="H6" s="47"/>
    </row>
    <row r="7" spans="1:8" ht="12.75" customHeight="1" x14ac:dyDescent="0.2">
      <c r="A7" s="32"/>
      <c r="B7" s="32"/>
      <c r="E7" s="17"/>
      <c r="F7" s="1"/>
      <c r="G7" s="1"/>
      <c r="H7" s="1"/>
    </row>
    <row r="8" spans="1:8" ht="12.75" customHeight="1" x14ac:dyDescent="0.2">
      <c r="A8" s="32" t="s">
        <v>117</v>
      </c>
      <c r="B8" s="32" t="s">
        <v>118</v>
      </c>
      <c r="C8" s="32" t="s">
        <v>119</v>
      </c>
      <c r="D8" s="32" t="s">
        <v>108</v>
      </c>
      <c r="E8" s="32" t="s">
        <v>119</v>
      </c>
      <c r="F8" s="32" t="s">
        <v>108</v>
      </c>
      <c r="G8" s="32" t="s">
        <v>112</v>
      </c>
      <c r="H8" s="1"/>
    </row>
    <row r="9" spans="1:8" ht="12.75" customHeight="1" x14ac:dyDescent="0.2">
      <c r="A9" s="32"/>
      <c r="B9" s="32"/>
      <c r="C9" s="32"/>
      <c r="D9" s="32"/>
      <c r="E9" s="32"/>
      <c r="F9" s="32"/>
      <c r="G9" s="32"/>
      <c r="H9" s="1"/>
    </row>
    <row r="10" spans="1:8" ht="12.75" customHeight="1" x14ac:dyDescent="0.2">
      <c r="A10" s="32">
        <v>1</v>
      </c>
      <c r="B10" s="32" t="s">
        <v>11</v>
      </c>
      <c r="C10" s="12" t="s">
        <v>38</v>
      </c>
      <c r="D10" s="17">
        <f>VLOOKUP(C10,Individuel!$B$42:$J$59,9,0)</f>
        <v>0</v>
      </c>
      <c r="E10" s="13" t="s">
        <v>48</v>
      </c>
      <c r="F10" s="17">
        <f>VLOOKUP(E10,Individuel!$B$42:$K$59,10,0)</f>
        <v>0</v>
      </c>
      <c r="G10" s="32">
        <f t="shared" ref="G10:G12" si="0">+D10+F10</f>
        <v>0</v>
      </c>
      <c r="H10" s="1"/>
    </row>
    <row r="11" spans="1:8" ht="12.75" customHeight="1" x14ac:dyDescent="0.2">
      <c r="A11" s="32">
        <v>2</v>
      </c>
      <c r="B11" s="32" t="s">
        <v>13</v>
      </c>
      <c r="C11" s="13" t="s">
        <v>27</v>
      </c>
      <c r="D11" s="17">
        <f>VLOOKUP(C11,Individuel!$B$12:$J$59,9,0)</f>
        <v>0</v>
      </c>
      <c r="E11" s="12" t="s">
        <v>28</v>
      </c>
      <c r="F11" s="17">
        <f>VLOOKUP(E11,Individuel!$B$12:$J$59,9,0)</f>
        <v>0</v>
      </c>
      <c r="G11" s="32">
        <f t="shared" si="0"/>
        <v>0</v>
      </c>
      <c r="H11" s="1"/>
    </row>
    <row r="12" spans="1:8" ht="12.75" hidden="1" customHeight="1" x14ac:dyDescent="0.2">
      <c r="A12" s="32">
        <v>3</v>
      </c>
      <c r="B12" s="32"/>
      <c r="C12" s="13"/>
      <c r="D12" s="44" t="e">
        <f>VLOOKUP(C12,Individuel!$B$43:$J$59,9,0)</f>
        <v>#N/A</v>
      </c>
      <c r="E12" s="13"/>
      <c r="F12" s="17" t="e">
        <f>VLOOKUP(E12,Individuel!$B$43:$J$59,9,0)</f>
        <v>#N/A</v>
      </c>
      <c r="G12" s="32" t="e">
        <f t="shared" si="0"/>
        <v>#N/A</v>
      </c>
      <c r="H12" s="1"/>
    </row>
    <row r="13" spans="1:8" ht="12.75" customHeight="1" x14ac:dyDescent="0.2">
      <c r="A13" s="32"/>
      <c r="B13" s="32"/>
      <c r="C13" s="13"/>
      <c r="D13" s="17"/>
      <c r="E13" s="13"/>
      <c r="F13" s="17"/>
      <c r="G13" s="32"/>
      <c r="H13" s="1"/>
    </row>
    <row r="14" spans="1:8" ht="12.75" customHeight="1" x14ac:dyDescent="0.2">
      <c r="A14" s="32"/>
      <c r="B14" s="32"/>
      <c r="C14" s="13"/>
      <c r="D14" s="31"/>
      <c r="E14" s="17"/>
      <c r="F14" s="1"/>
      <c r="G14" s="1"/>
      <c r="H14" s="1"/>
    </row>
    <row r="15" spans="1:8" ht="12.75" customHeight="1" x14ac:dyDescent="0.2">
      <c r="A15" s="57" t="s">
        <v>120</v>
      </c>
      <c r="B15" s="47"/>
      <c r="C15" s="47"/>
      <c r="D15" s="47"/>
      <c r="E15" s="47"/>
      <c r="F15" s="47"/>
      <c r="G15" s="47"/>
      <c r="H15" s="47"/>
    </row>
    <row r="16" spans="1:8" ht="12.75" customHeight="1" x14ac:dyDescent="0.2">
      <c r="A16" s="32"/>
      <c r="B16" s="32"/>
      <c r="E16" s="17"/>
      <c r="F16" s="1"/>
      <c r="G16" s="1"/>
      <c r="H16" s="1"/>
    </row>
    <row r="17" spans="1:8" ht="12.75" customHeight="1" x14ac:dyDescent="0.2">
      <c r="A17" s="32" t="s">
        <v>117</v>
      </c>
      <c r="B17" s="32" t="s">
        <v>118</v>
      </c>
      <c r="C17" s="32" t="s">
        <v>119</v>
      </c>
      <c r="D17" s="32" t="s">
        <v>108</v>
      </c>
      <c r="E17" s="32" t="s">
        <v>119</v>
      </c>
      <c r="F17" s="32" t="s">
        <v>108</v>
      </c>
      <c r="G17" s="32" t="s">
        <v>112</v>
      </c>
      <c r="H17" s="1"/>
    </row>
    <row r="18" spans="1:8" ht="12.75" customHeight="1" x14ac:dyDescent="0.2">
      <c r="A18" s="32"/>
      <c r="B18" s="32"/>
      <c r="F18" s="17"/>
      <c r="G18" s="32"/>
      <c r="H18" s="1"/>
    </row>
    <row r="19" spans="1:8" ht="12.75" customHeight="1" x14ac:dyDescent="0.2">
      <c r="A19" s="32">
        <v>1</v>
      </c>
      <c r="B19" s="32" t="s">
        <v>11</v>
      </c>
      <c r="C19" s="12" t="s">
        <v>55</v>
      </c>
      <c r="D19" s="17">
        <f>VLOOKUP(C19,Individuel!$B$75:$J$137,9,0)</f>
        <v>0</v>
      </c>
      <c r="E19" s="26" t="s">
        <v>93</v>
      </c>
      <c r="F19" s="17">
        <f>VLOOKUP(E19,Individuel!$B$80:$J$137,9,0)</f>
        <v>0</v>
      </c>
      <c r="G19" s="32">
        <f t="shared" ref="G19:G23" si="1">+D19+F19</f>
        <v>0</v>
      </c>
      <c r="H19" s="1"/>
    </row>
    <row r="20" spans="1:8" ht="12.75" customHeight="1" x14ac:dyDescent="0.2">
      <c r="A20" s="32">
        <v>2</v>
      </c>
      <c r="B20" s="32" t="s">
        <v>10</v>
      </c>
      <c r="C20" s="13" t="s">
        <v>121</v>
      </c>
      <c r="D20" s="17" t="e">
        <f>VLOOKUP(C20,Individuel!$B$80:$J$137,9,0)</f>
        <v>#N/A</v>
      </c>
      <c r="E20" s="13" t="s">
        <v>67</v>
      </c>
      <c r="F20" s="17">
        <f>VLOOKUP(E20,Individuel!$B$80:$J$137,9,0)</f>
        <v>0</v>
      </c>
      <c r="G20" s="32" t="e">
        <f t="shared" si="1"/>
        <v>#N/A</v>
      </c>
      <c r="H20" s="1"/>
    </row>
    <row r="21" spans="1:8" ht="12.75" customHeight="1" x14ac:dyDescent="0.2">
      <c r="A21" s="32">
        <v>3</v>
      </c>
      <c r="B21" s="32" t="s">
        <v>12</v>
      </c>
      <c r="C21" s="13" t="s">
        <v>84</v>
      </c>
      <c r="D21" s="17">
        <f>VLOOKUP(C21,Individuel!$B$80:$J$137,9,0)</f>
        <v>0</v>
      </c>
      <c r="E21" s="13" t="s">
        <v>95</v>
      </c>
      <c r="F21" s="17">
        <f>VLOOKUP(E21,Individuel!$B$80:$J$137,9,0)</f>
        <v>1</v>
      </c>
      <c r="G21" s="32">
        <f t="shared" si="1"/>
        <v>1</v>
      </c>
      <c r="H21" s="1"/>
    </row>
    <row r="22" spans="1:8" ht="12.75" customHeight="1" x14ac:dyDescent="0.2">
      <c r="A22" s="32">
        <v>4</v>
      </c>
      <c r="B22" s="32" t="s">
        <v>13</v>
      </c>
      <c r="C22" s="13" t="s">
        <v>72</v>
      </c>
      <c r="D22" s="17">
        <f>VLOOKUP(C22,Individuel!$B$80:$J$137,9,0)</f>
        <v>0</v>
      </c>
      <c r="E22" s="13" t="s">
        <v>97</v>
      </c>
      <c r="F22" s="17">
        <f>VLOOKUP(E22,Individuel!$B$80:$J$137,9,0)</f>
        <v>0</v>
      </c>
      <c r="G22" s="32">
        <f t="shared" si="1"/>
        <v>0</v>
      </c>
      <c r="H22" s="1"/>
    </row>
    <row r="23" spans="1:8" ht="12.75" customHeight="1" x14ac:dyDescent="0.2">
      <c r="A23" s="32">
        <v>5</v>
      </c>
      <c r="B23" s="32" t="s">
        <v>14</v>
      </c>
      <c r="C23" s="13" t="s">
        <v>58</v>
      </c>
      <c r="D23" s="17">
        <f>VLOOKUP(C23,Individuel!$B$80:$J$137,9,0)</f>
        <v>1</v>
      </c>
      <c r="E23" s="13" t="s">
        <v>89</v>
      </c>
      <c r="F23" s="17">
        <f>VLOOKUP(E23,Individuel!$B$80:$J$137,9,0)</f>
        <v>1</v>
      </c>
      <c r="G23" s="32">
        <f t="shared" si="1"/>
        <v>2</v>
      </c>
      <c r="H23" s="1"/>
    </row>
    <row r="24" spans="1:8" ht="12.75" customHeight="1" x14ac:dyDescent="0.2">
      <c r="A24" s="32"/>
      <c r="B24" s="32"/>
      <c r="C24" s="13"/>
      <c r="D24" s="17"/>
      <c r="E24" s="12"/>
      <c r="F24" s="17"/>
      <c r="G24" s="32"/>
    </row>
    <row r="25" spans="1:8" ht="12.75" customHeight="1" x14ac:dyDescent="0.2">
      <c r="A25" s="32"/>
      <c r="B25" s="32"/>
      <c r="C25" s="13"/>
      <c r="D25" s="17"/>
      <c r="E25" s="13"/>
      <c r="F25" s="17"/>
      <c r="G25" s="32"/>
    </row>
    <row r="26" spans="1:8" ht="12.75" customHeight="1" x14ac:dyDescent="0.2">
      <c r="B26" s="32"/>
      <c r="C26" s="13"/>
      <c r="D26" s="17"/>
      <c r="E26" s="13"/>
      <c r="F26" s="17"/>
      <c r="G26" s="32"/>
    </row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1:G1"/>
    <mergeCell ref="A3:G3"/>
    <mergeCell ref="A6:H6"/>
    <mergeCell ref="A15:H15"/>
  </mergeCells>
  <printOptions horizontalCentered="1"/>
  <pageMargins left="0.78749999999999998" right="0.78749999999999998" top="0.98402777777777795" bottom="0.9840277777777779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00"/>
  <sheetViews>
    <sheetView workbookViewId="0"/>
  </sheetViews>
  <sheetFormatPr baseColWidth="10" defaultColWidth="12.5703125" defaultRowHeight="15" customHeight="1" x14ac:dyDescent="0.2"/>
  <cols>
    <col min="1" max="26" width="9.140625" customWidth="1"/>
  </cols>
  <sheetData>
    <row r="1" spans="2:6" ht="12.75" customHeight="1" x14ac:dyDescent="0.2"/>
    <row r="2" spans="2:6" ht="12.75" customHeight="1" x14ac:dyDescent="0.2"/>
    <row r="3" spans="2:6" ht="12.75" customHeight="1" x14ac:dyDescent="0.2">
      <c r="B3" s="45">
        <v>8</v>
      </c>
      <c r="C3" s="45">
        <v>8</v>
      </c>
      <c r="D3" s="45">
        <v>8</v>
      </c>
      <c r="E3" s="45">
        <v>8</v>
      </c>
    </row>
    <row r="4" spans="2:6" ht="12.75" customHeight="1" x14ac:dyDescent="0.2">
      <c r="B4" s="45">
        <v>9</v>
      </c>
      <c r="C4" s="45">
        <v>9</v>
      </c>
      <c r="D4" s="45">
        <v>9</v>
      </c>
      <c r="E4" s="45">
        <v>9</v>
      </c>
    </row>
    <row r="5" spans="2:6" ht="12.75" customHeight="1" x14ac:dyDescent="0.2">
      <c r="B5" s="45">
        <v>7</v>
      </c>
      <c r="C5" s="45">
        <v>7</v>
      </c>
      <c r="D5" s="45">
        <v>9</v>
      </c>
      <c r="E5" s="45">
        <v>8</v>
      </c>
    </row>
    <row r="6" spans="2:6" ht="12.75" customHeight="1" x14ac:dyDescent="0.2">
      <c r="B6" s="45">
        <v>9</v>
      </c>
      <c r="C6" s="45">
        <v>7</v>
      </c>
      <c r="D6" s="45">
        <v>7</v>
      </c>
      <c r="E6" s="45">
        <v>10</v>
      </c>
    </row>
    <row r="7" spans="2:6" ht="12.75" customHeight="1" x14ac:dyDescent="0.2">
      <c r="B7" s="45">
        <v>7</v>
      </c>
      <c r="C7" s="45">
        <v>6</v>
      </c>
      <c r="D7" s="45">
        <v>7</v>
      </c>
      <c r="E7" s="45">
        <v>8</v>
      </c>
    </row>
    <row r="8" spans="2:6" ht="12.75" customHeight="1" x14ac:dyDescent="0.2">
      <c r="B8" s="45">
        <v>9</v>
      </c>
      <c r="C8" s="45">
        <v>7</v>
      </c>
      <c r="D8" s="45">
        <v>6</v>
      </c>
      <c r="E8" s="45">
        <v>6</v>
      </c>
    </row>
    <row r="9" spans="2:6" ht="12.75" customHeight="1" x14ac:dyDescent="0.2">
      <c r="B9" s="45">
        <v>8</v>
      </c>
      <c r="C9" s="45">
        <v>7</v>
      </c>
      <c r="D9" s="45">
        <v>3</v>
      </c>
      <c r="E9" s="45">
        <v>7</v>
      </c>
    </row>
    <row r="10" spans="2:6" ht="12.75" customHeight="1" x14ac:dyDescent="0.2">
      <c r="B10" s="45">
        <v>9</v>
      </c>
      <c r="C10" s="45">
        <v>5</v>
      </c>
      <c r="D10" s="45">
        <v>7</v>
      </c>
      <c r="E10" s="45">
        <v>6</v>
      </c>
    </row>
    <row r="11" spans="2:6" ht="12.75" customHeight="1" x14ac:dyDescent="0.2">
      <c r="B11" s="45">
        <v>10</v>
      </c>
      <c r="C11" s="45">
        <v>7</v>
      </c>
      <c r="D11" s="45">
        <v>7</v>
      </c>
      <c r="E11" s="45">
        <v>6</v>
      </c>
    </row>
    <row r="12" spans="2:6" ht="12.75" customHeight="1" x14ac:dyDescent="0.2">
      <c r="B12" s="45">
        <v>7</v>
      </c>
      <c r="C12" s="45">
        <v>7</v>
      </c>
      <c r="D12" s="45">
        <v>7</v>
      </c>
      <c r="E12" s="45">
        <v>8</v>
      </c>
    </row>
    <row r="13" spans="2:6" ht="12.75" customHeight="1" x14ac:dyDescent="0.2">
      <c r="B13" s="45">
        <f t="shared" ref="B13:E13" si="0">SUM(B3:B12)</f>
        <v>83</v>
      </c>
      <c r="C13" s="45">
        <f t="shared" si="0"/>
        <v>70</v>
      </c>
      <c r="D13" s="45">
        <f t="shared" si="0"/>
        <v>70</v>
      </c>
      <c r="E13" s="45">
        <f t="shared" si="0"/>
        <v>76</v>
      </c>
      <c r="F13" s="45">
        <f>SUM(B13:E13)</f>
        <v>299</v>
      </c>
    </row>
    <row r="14" spans="2:6" ht="12.75" customHeight="1" x14ac:dyDescent="0.2"/>
    <row r="15" spans="2:6" ht="12.75" customHeight="1" x14ac:dyDescent="0.2"/>
    <row r="16" spans="2: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Individuel</vt:lpstr>
      <vt:lpstr>Equipe</vt:lpstr>
      <vt:lpstr>Paricipation</vt:lpstr>
      <vt:lpstr>Excel_BuiltIn__FilterDatabase_1</vt:lpstr>
      <vt:lpstr>Excel_BuiltIn__FilterDatabase_1_1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PIONNIERS BRESSANS</cp:lastModifiedBy>
  <dcterms:created xsi:type="dcterms:W3CDTF">2010-11-22T11:52:02Z</dcterms:created>
  <dcterms:modified xsi:type="dcterms:W3CDTF">2022-09-26T13:48:53Z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